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41.xml"/>
  <Override ContentType="application/vnd.openxmlformats-officedocument.spreadsheetml.worksheet+xml" PartName="/xl/worksheets/sheet5.xml"/>
  <Override ContentType="application/vnd.openxmlformats-officedocument.spreadsheetml.worksheet+xml" PartName="/xl/worksheets/sheet46.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42.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3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47.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44.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48.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40.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38.xml"/>
  <Override ContentType="application/vnd.openxmlformats-officedocument.drawing+xml" PartName="/xl/drawings/drawing46.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41.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42.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Creative Commons" sheetId="1" r:id="rId3"/>
    <sheet state="visible" name="Lab Information" sheetId="2" r:id="rId4"/>
    <sheet state="visible" name="Lab Contacts" sheetId="3" r:id="rId5"/>
    <sheet state="visible" name="Lab Departments" sheetId="4" r:id="rId6"/>
    <sheet state="visible" name="Lab Products" sheetId="5" r:id="rId7"/>
    <sheet state="visible" name="Client Departments" sheetId="6" r:id="rId8"/>
    <sheet state="visible" name="Client Types" sheetId="7" r:id="rId9"/>
    <sheet state="visible" name="Clients" sheetId="8" r:id="rId10"/>
    <sheet state="visible" name="Client Contacts" sheetId="9" r:id="rId11"/>
    <sheet state="visible" name="Attachment Types" sheetId="10" r:id="rId12"/>
    <sheet state="visible" name="Container Types" sheetId="11" r:id="rId13"/>
    <sheet state="visible" name="Preservations" sheetId="12" r:id="rId14"/>
    <sheet state="visible" name="Containers" sheetId="13" r:id="rId15"/>
    <sheet state="visible" name="Storage Locations" sheetId="14" r:id="rId16"/>
    <sheet state="visible" name="Sample Matrices" sheetId="15" r:id="rId17"/>
    <sheet state="visible" name="Sample Types" sheetId="16" r:id="rId18"/>
    <sheet state="visible" name="Sample Points" sheetId="17" r:id="rId19"/>
    <sheet state="visible" name="Instrument Types" sheetId="18" r:id="rId20"/>
    <sheet state="visible" name="Sample Point Sample Types" sheetId="19" r:id="rId21"/>
    <sheet state="visible" name="Methods" sheetId="20" r:id="rId22"/>
    <sheet state="visible" name="Suppliers" sheetId="21" r:id="rId23"/>
    <sheet state="visible" name="Supplier Contacts" sheetId="22" r:id="rId24"/>
    <sheet state="visible" name="Manufacturers" sheetId="23" r:id="rId25"/>
    <sheet state="visible" name="Instruments" sheetId="24" r:id="rId26"/>
    <sheet state="visible" name="Instrument Certifications" sheetId="25" r:id="rId27"/>
    <sheet state="visible" name="Analysis Categories" sheetId="26" r:id="rId28"/>
    <sheet state="visible" name="Calculations" sheetId="27" r:id="rId29"/>
    <sheet state="visible" name="Calculation Interim Fields" sheetId="28" r:id="rId30"/>
    <sheet state="visible" name="Analysis Services" sheetId="29" r:id="rId31"/>
    <sheet state="visible" name="AnalysisService ResultOptions" sheetId="30" r:id="rId32"/>
    <sheet state="visible" name="Analysis Service Uncertainties" sheetId="31" r:id="rId33"/>
    <sheet state="visible" name="Analysis Specifications" sheetId="32" r:id="rId34"/>
    <sheet state="visible" name="Analysis Profiles" sheetId="33" r:id="rId35"/>
    <sheet state="visible" name="Analysis Profile Services" sheetId="34" r:id="rId36"/>
    <sheet state="visible" name="AR Templates" sheetId="35" r:id="rId37"/>
    <sheet state="visible" name="AR Template Analyses" sheetId="36" r:id="rId38"/>
    <sheet state="visible" name="AR Template Partitions" sheetId="37" r:id="rId39"/>
    <sheet state="visible" name="Reference Definitions" sheetId="38" r:id="rId40"/>
    <sheet state="visible" name="Reference Definition Results" sheetId="39" r:id="rId41"/>
    <sheet state="visible" name="Worksheet Templates" sheetId="40" r:id="rId42"/>
    <sheet state="visible" name="Worksheet Template Services" sheetId="41" r:id="rId43"/>
    <sheet state="visible" name="Worksheet Template Layouts" sheetId="42" r:id="rId44"/>
    <sheet state="visible" name="Sampling Deviations" sheetId="43" r:id="rId45"/>
    <sheet state="visible" name="Sample Conditions" sheetId="44" r:id="rId46"/>
    <sheet state="visible" name="Setup" sheetId="45" r:id="rId47"/>
    <sheet state="visible" name="Constants" sheetId="46" r:id="rId48"/>
    <sheet state="visible" name="Countries, Currencies" sheetId="47" r:id="rId49"/>
    <sheet state="visible" name="Units" sheetId="48" r:id="rId50"/>
  </sheets>
  <definedNames>
    <definedName hidden="1" localSheetId="8" name="Z_846DD990_3DCA_4BBE_8A74_941329D9BD5E_.wvu.FilterData">'Client Contacts'!$A$3:$Y$71</definedName>
    <definedName hidden="1" localSheetId="8" name="Z_846DD990_3DCA_4BBE_8A74_941329D9BD5E_.wvu.FilterData">'Client Contacts'!$A$3:$Y$71</definedName>
    <definedName hidden="1" localSheetId="28" name="Z_846DD990_3DCA_4BBE_8A74_941329D9BD5E_.wvu.FilterData">'Analysis Services'!$C$2:$AD$172</definedName>
    <definedName hidden="1" localSheetId="8" name="Z_20FACBF0_436C_4FF5_A3B3_854C0377CB9D_.wvu.FilterData">'Client Contacts'!$A$3:$Y$71</definedName>
  </definedNames>
  <calcPr/>
  <customWorkbookViews>
    <customWorkbookView activeSheetId="0" maximized="1" tabRatio="600" windowHeight="0" windowWidth="0" guid="{20FACBF0-436C-4FF5-A3B3-854C0377CB9D}" name="Filter 2"/>
    <customWorkbookView activeSheetId="0" maximized="1" tabRatio="600" windowHeight="0" windowWidth="0" guid="{846DD990-3DCA-4BBE-8A74-941329D9BD5E}"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O3">
      <text>
        <t xml:space="preserve">Left over from when the Intarwebz was slow, and volume of COAs to be kept down. Best to mark'm  all TRUE now
	-Lemoene Smit</t>
      </text>
    </comment>
    <comment authorId="0" ref="M3">
      <text>
        <t xml:space="preserve">How the Client Contact will receive results emails and COAs
	-Lemoene Smit</t>
      </text>
    </comment>
    <comment authorId="0" ref="N3">
      <text>
        <t xml:space="preserve">Please copy from other contacts for the same Client on this sheet: Use contact Fullname (Firstname + “ “ + Lastname). If more than one needs to be cc'd, please separate with commas. Only contacts for the same client are valid.
	-Lemoene Smit</t>
      </text>
    </comment>
    <comment authorId="0" ref="E3">
      <text>
        <t xml:space="preserve">Only if a Client Contact is a LIMS user too, does he/she get given a (unique) user name and password
	-Lemoene Smit</t>
      </text>
    </comment>
  </commentList>
</comments>
</file>

<file path=xl/comments2.xml><?xml version="1.0" encoding="utf-8"?>
<comments xmlns:r="http://schemas.openxmlformats.org/officeDocument/2006/relationships" xmlns="http://schemas.openxmlformats.org/spreadsheetml/2006/main">
  <authors>
    <author/>
  </authors>
  <commentList>
    <comment authorId="0" ref="F3">
      <text>
        <t xml:space="preserve">Generally, not all containers will be prepreserved
	-Lemoene Smit</t>
      </text>
    </comment>
    <comment authorId="0" ref="C3">
      <text>
        <t xml:space="preserve">Enter a number and unit separated by a space, e.g. 10  mL
	-Lemoene Smit</t>
      </text>
    </comment>
  </commentList>
</comments>
</file>

<file path=xl/comments3.xml><?xml version="1.0" encoding="utf-8"?>
<comments xmlns:r="http://schemas.openxmlformats.org/officeDocument/2006/relationships" xmlns="http://schemas.openxmlformats.org/spreadsheetml/2006/main">
  <authors>
    <author/>
  </authors>
  <commentList>
    <comment authorId="0" ref="A3">
      <text>
        <t xml:space="preserve">Fields here are used to make up a 3 line address code for a position, made up of Site code - LocationCode - Shelfcode
	-Lemoene Smit</t>
      </text>
    </comment>
  </commentList>
</comments>
</file>

<file path=xl/comments4.xml><?xml version="1.0" encoding="utf-8"?>
<comments xmlns:r="http://schemas.openxmlformats.org/officeDocument/2006/relationships" xmlns="http://schemas.openxmlformats.org/spreadsheetml/2006/main">
  <authors>
    <author/>
  </authors>
  <commentList>
    <comment authorId="0" ref="B2">
      <text>
        <t xml:space="preserve">Sample Matrices are used  as top tier Sample Type Categories. E.g. Sample Matrix Water may include Potable-, Ground- , Surface water and Effluent
	-Lemoene Smit</t>
      </text>
    </comment>
  </commentList>
</comments>
</file>

<file path=xl/comments5.xml><?xml version="1.0" encoding="utf-8"?>
<comments xmlns:r="http://schemas.openxmlformats.org/officeDocument/2006/relationships" xmlns="http://schemas.openxmlformats.org/spreadsheetml/2006/main">
  <authors>
    <author/>
  </authors>
  <commentList>
    <comment authorId="0" ref="A3">
      <text>
        <t xml:space="preserve">Both global and Client specific Sample Points may be used, the latter cannot be seen or used by other Clients
	-Lemoene Smit</t>
      </text>
    </comment>
  </commentList>
</comments>
</file>

<file path=xl/comments6.xml><?xml version="1.0" encoding="utf-8"?>
<comments xmlns:r="http://schemas.openxmlformats.org/officeDocument/2006/relationships" xmlns="http://schemas.openxmlformats.org/spreadsheetml/2006/main">
  <authors>
    <author/>
  </authors>
  <commentList>
    <comment authorId="0" ref="B3">
      <text>
        <t xml:space="preserve">The Sample registration form uses this information to restrict lookups. For easier navigation and reduction of errors
	-Lemoene Smit</t>
      </text>
    </comment>
  </commentList>
</comments>
</file>

<file path=xl/sharedStrings.xml><?xml version="1.0" encoding="utf-8"?>
<sst xmlns="http://schemas.openxmlformats.org/spreadsheetml/2006/main" count="2479" uniqueCount="1894">
  <si>
    <t>Field</t>
  </si>
  <si>
    <t>Salutation</t>
  </si>
  <si>
    <t>Description</t>
  </si>
  <si>
    <t>Firstname</t>
  </si>
  <si>
    <t>Surname</t>
  </si>
  <si>
    <t>EmailAddress</t>
  </si>
  <si>
    <t>BusinessPhone</t>
  </si>
  <si>
    <t>MobilePhone</t>
  </si>
  <si>
    <t>JobTitle</t>
  </si>
  <si>
    <t>Department_title</t>
  </si>
  <si>
    <t>Username</t>
  </si>
  <si>
    <t>Password</t>
  </si>
  <si>
    <t>Groups</t>
  </si>
  <si>
    <t>Physical_Address</t>
  </si>
  <si>
    <t>Physical_City</t>
  </si>
  <si>
    <t>Physical_State</t>
  </si>
  <si>
    <t>Physical_Zip</t>
  </si>
  <si>
    <t>Physical_Country</t>
  </si>
  <si>
    <t>Postal_Address</t>
  </si>
  <si>
    <t>Postal_City</t>
  </si>
  <si>
    <t>Postal_State</t>
  </si>
  <si>
    <t>Postal_Zip</t>
  </si>
  <si>
    <t>Postal_Country</t>
  </si>
  <si>
    <t>Lab contacts - LIMS users</t>
  </si>
  <si>
    <t>Value</t>
  </si>
  <si>
    <t>Lab Information</t>
  </si>
  <si>
    <t>Physical address</t>
  </si>
  <si>
    <t>Postal address</t>
  </si>
  <si>
    <t xml:space="preserve"> ⭐ First name</t>
  </si>
  <si>
    <t xml:space="preserve"> ⭐ Surname</t>
  </si>
  <si>
    <t>Email address</t>
  </si>
  <si>
    <t>Name</t>
  </si>
  <si>
    <t>Business phone</t>
  </si>
  <si>
    <t>Mobile phone</t>
  </si>
  <si>
    <t>Job title</t>
  </si>
  <si>
    <t>Department</t>
  </si>
  <si>
    <t xml:space="preserve"> ⭐ User name</t>
  </si>
  <si>
    <t>Your lab name</t>
  </si>
  <si>
    <t xml:space="preserve"> ⭐ Password</t>
  </si>
  <si>
    <t>⭐ Groups</t>
  </si>
  <si>
    <t>Building/Street</t>
  </si>
  <si>
    <t>City</t>
  </si>
  <si>
    <t>State</t>
  </si>
  <si>
    <t>LabURL</t>
  </si>
  <si>
    <t>Zip</t>
  </si>
  <si>
    <t>Lab web address</t>
  </si>
  <si>
    <t>Country</t>
  </si>
  <si>
    <t>www.yourlab.com</t>
  </si>
  <si>
    <t>Ms</t>
  </si>
  <si>
    <t>Ronda</t>
  </si>
  <si>
    <t>Rommelaer</t>
  </si>
  <si>
    <t>ronda</t>
  </si>
  <si>
    <t>ronda0727</t>
  </si>
  <si>
    <t>LabManagers</t>
  </si>
  <si>
    <t>Instructions</t>
  </si>
  <si>
    <t xml:space="preserve">Tips and how to use these sheets are regularly updated online in the user manual at </t>
  </si>
  <si>
    <t>All feedback appreciated</t>
  </si>
  <si>
    <t>Creative Commons</t>
  </si>
  <si>
    <t>These sheets are distributed and licensed by Bika Lab Systems on the Creative Commons BYSA, please use and redistribute.</t>
  </si>
  <si>
    <t>Best Regards,
Team Bika</t>
  </si>
  <si>
    <t>title</t>
  </si>
  <si>
    <t>description</t>
  </si>
  <si>
    <t>LabContact_Username</t>
  </si>
  <si>
    <t>Lab Departments</t>
  </si>
  <si>
    <t>⭐ Title</t>
  </si>
  <si>
    <t>⭐ Manager</t>
  </si>
  <si>
    <t>Chemistry</t>
  </si>
  <si>
    <t>Microbiology</t>
  </si>
  <si>
    <t>Sampling</t>
  </si>
  <si>
    <t>Technical Support</t>
  </si>
  <si>
    <t>Confidence</t>
  </si>
  <si>
    <t>Confidence level %</t>
  </si>
  <si>
    <t>volume</t>
  </si>
  <si>
    <t>unit</t>
  </si>
  <si>
    <t>price</t>
  </si>
  <si>
    <t>Client Departments</t>
  </si>
  <si>
    <t>Departments at Clients their Contacts may belong to, e.g QC, etc.</t>
  </si>
  <si>
    <t>vat</t>
  </si>
  <si>
    <t>Lab Products</t>
  </si>
  <si>
    <t>Products lent or sold to clients, such as bottles, sampling kits etc.
Non analytical services, Consulting, Sampling, Sample prepping, etc.</t>
  </si>
  <si>
    <t>Volume</t>
  </si>
  <si>
    <t>Unit</t>
  </si>
  <si>
    <t>⭐ Price</t>
  </si>
  <si>
    <t>Cultivation</t>
  </si>
  <si>
    <t>Responsible for cultivating plants</t>
  </si>
  <si>
    <t>VAT %</t>
  </si>
  <si>
    <t>Production</t>
  </si>
  <si>
    <t>Processing plants</t>
  </si>
  <si>
    <t>Consultation</t>
  </si>
  <si>
    <t>QC</t>
  </si>
  <si>
    <t>Quality Control</t>
  </si>
  <si>
    <t>Sales</t>
  </si>
  <si>
    <t>LaboratoryAccredited</t>
  </si>
  <si>
    <t>Marketing, promotion and sales</t>
  </si>
  <si>
    <t>Laboratory accredited ?</t>
  </si>
  <si>
    <t>Per hour, on site</t>
  </si>
  <si>
    <t>AccreditationBodyLong</t>
  </si>
  <si>
    <t>Accreditation body  title</t>
  </si>
  <si>
    <t>h</t>
  </si>
  <si>
    <t>AccreditationBody</t>
  </si>
  <si>
    <t>Accreditation body abbreviation</t>
  </si>
  <si>
    <t>AccBdy Inc</t>
  </si>
  <si>
    <t>AccreditationBodyURL</t>
  </si>
  <si>
    <t>Accreditation body web address</t>
  </si>
  <si>
    <t>www.accbdy.com</t>
  </si>
  <si>
    <t>Distilled Water</t>
  </si>
  <si>
    <t>99.95 %</t>
  </si>
  <si>
    <t>L</t>
  </si>
  <si>
    <t>Lab Coat</t>
  </si>
  <si>
    <t>Protective coat SABS</t>
  </si>
  <si>
    <t>S</t>
  </si>
  <si>
    <t>A</t>
  </si>
  <si>
    <t>Accreditation</t>
  </si>
  <si>
    <t>Accreditation standard, e.g ISO 17025</t>
  </si>
  <si>
    <t>ISO 17025</t>
  </si>
  <si>
    <t>M</t>
  </si>
  <si>
    <t>AccreditationReference</t>
  </si>
  <si>
    <t>Lab's accreditation reference number</t>
  </si>
  <si>
    <t>ACC 2020</t>
  </si>
  <si>
    <t>AccreditationBodyLogo</t>
  </si>
  <si>
    <t>Accreditation body logo</t>
  </si>
  <si>
    <t>acc2020.png</t>
  </si>
  <si>
    <t>Sample Collection bottle</t>
  </si>
  <si>
    <t>TaxNumber</t>
  </si>
  <si>
    <t>Clear glass. Preserved 4% HCl</t>
  </si>
  <si>
    <t>Tax number</t>
  </si>
  <si>
    <t>2005 378 576</t>
  </si>
  <si>
    <t>Phone</t>
  </si>
  <si>
    <t>mL</t>
  </si>
  <si>
    <t>Client Types</t>
  </si>
  <si>
    <t>Phone number</t>
  </si>
  <si>
    <t>+26 686 8990</t>
  </si>
  <si>
    <t>In some lab disciplines, clients are differentiated. E.g. Cannabis,  where they may be cultivators, producers or dispensiaries, and licensed accordingly
Also used to diffrentiate between Corporate and Academic clients etc.</t>
  </si>
  <si>
    <t>Sample tubes</t>
  </si>
  <si>
    <t>Sterile</t>
  </si>
  <si>
    <t>lab@yourlab.com</t>
  </si>
  <si>
    <t>Vacutainer</t>
  </si>
  <si>
    <t>Blood Sampling tube</t>
  </si>
  <si>
    <t>Physical address city</t>
  </si>
  <si>
    <t>Physical address state</t>
  </si>
  <si>
    <t>Academic</t>
  </si>
  <si>
    <t>Physical address zip</t>
  </si>
  <si>
    <t>Universities and technical colleges</t>
  </si>
  <si>
    <t>Physical address country</t>
  </si>
  <si>
    <t>Corporate</t>
  </si>
  <si>
    <t>Enterprise size clients</t>
  </si>
  <si>
    <t>Farmer</t>
  </si>
  <si>
    <t>Farmer or farmer's cooperative</t>
  </si>
  <si>
    <t>MSME</t>
  </si>
  <si>
    <t>Postal address city</t>
  </si>
  <si>
    <t>Micro, Small &amp; Medium Enterprises</t>
  </si>
  <si>
    <t>Postal address state</t>
  </si>
  <si>
    <t>Postal address zip</t>
  </si>
  <si>
    <t>Postal address country</t>
  </si>
  <si>
    <t>Billing_Address</t>
  </si>
  <si>
    <t>Billing address</t>
  </si>
  <si>
    <t>Billing_City</t>
  </si>
  <si>
    <t>Billing address city</t>
  </si>
  <si>
    <t>Billing_State</t>
  </si>
  <si>
    <t>Billing address state</t>
  </si>
  <si>
    <t>Billing_Zip</t>
  </si>
  <si>
    <t>Billing address zip</t>
  </si>
  <si>
    <t>Billing_Country</t>
  </si>
  <si>
    <t>Billing address country</t>
  </si>
  <si>
    <t>ClientID</t>
  </si>
  <si>
    <t>MemberDiscountApplies</t>
  </si>
  <si>
    <t>BulkDiscount</t>
  </si>
  <si>
    <t>Client_title</t>
  </si>
  <si>
    <t xml:space="preserve">Addresses  </t>
  </si>
  <si>
    <t>HomePhone</t>
  </si>
  <si>
    <t>Attachment Types</t>
  </si>
  <si>
    <t>Physical</t>
  </si>
  <si>
    <t>PublicationPreference</t>
  </si>
  <si>
    <t>CCContacts</t>
  </si>
  <si>
    <t>AttachmentsPermitted</t>
  </si>
  <si>
    <t>Postal</t>
  </si>
  <si>
    <t>Billing</t>
  </si>
  <si>
    <t>Calibration certificate</t>
  </si>
  <si>
    <t>Certificate issued by service provider</t>
  </si>
  <si>
    <t>Electron Microscope Image</t>
  </si>
  <si>
    <t>Electron scanning photo</t>
  </si>
  <si>
    <t>Instrument Manual</t>
  </si>
  <si>
    <t>DIgital User and Interface manual</t>
  </si>
  <si>
    <t>⭐ Name</t>
  </si>
  <si>
    <t>Maintenance/ intervention report</t>
  </si>
  <si>
    <t>Client ID</t>
  </si>
  <si>
    <t>Client staff the LIMS and lab communicate with</t>
  </si>
  <si>
    <t>For accreditation records, corrective and preventative actions taken</t>
  </si>
  <si>
    <t>Member discount?  Y/N</t>
  </si>
  <si>
    <t>Bulk discount?  Y/N</t>
  </si>
  <si>
    <t>Microscope Image</t>
  </si>
  <si>
    <t>VAT number</t>
  </si>
  <si>
    <t>Photo in visual range</t>
  </si>
  <si>
    <t>MSDS</t>
  </si>
  <si>
    <t>Material safety data sheet</t>
  </si>
  <si>
    <t>Raw Data</t>
  </si>
  <si>
    <t>CSV etc.</t>
  </si>
  <si>
    <t>Report</t>
  </si>
  <si>
    <t>Results Interpretations, etc.</t>
  </si>
  <si>
    <t xml:space="preserve"> </t>
  </si>
  <si>
    <t>PO Box</t>
  </si>
  <si>
    <t>Sample Image</t>
  </si>
  <si>
    <t>Photo</t>
  </si>
  <si>
    <t>SOP</t>
  </si>
  <si>
    <t>Standard operating prcedure</t>
  </si>
  <si>
    <t xml:space="preserve">COA                                Addresses  </t>
  </si>
  <si>
    <t>AA Test</t>
  </si>
  <si>
    <t>AAT</t>
  </si>
  <si>
    <t>VAT201900001</t>
  </si>
  <si>
    <t>+26 879 0261</t>
  </si>
  <si>
    <t>mother@earth.org</t>
  </si>
  <si>
    <t>World Peace Capital</t>
  </si>
  <si>
    <t>Jerusalem</t>
  </si>
  <si>
    <t>South South</t>
  </si>
  <si>
    <t>A1 2020</t>
  </si>
  <si>
    <t>⭐ Client title</t>
  </si>
  <si>
    <t>Box 1</t>
  </si>
  <si>
    <t>Earth</t>
  </si>
  <si>
    <t>⭐ First name</t>
  </si>
  <si>
    <t>Surface</t>
  </si>
  <si>
    <t>⭐ Surname</t>
  </si>
  <si>
    <t>Used to group classes of containers together</t>
  </si>
  <si>
    <t>Business</t>
  </si>
  <si>
    <t>Home</t>
  </si>
  <si>
    <t>Mobile</t>
  </si>
  <si>
    <t>Publication preference</t>
  </si>
  <si>
    <t>Colleagues cc'd</t>
  </si>
  <si>
    <t>Attachments? Y/N</t>
  </si>
  <si>
    <t>Customer-provided</t>
  </si>
  <si>
    <t>Non-sterile, non-specific sample container</t>
  </si>
  <si>
    <t>Mr</t>
  </si>
  <si>
    <t>Glass Bottle</t>
  </si>
  <si>
    <t>Rita</t>
  </si>
  <si>
    <t>Various types of glass bottle</t>
  </si>
  <si>
    <t>Milk Collection Bottle</t>
  </si>
  <si>
    <t>Sterile milk collection tube/bottle</t>
  </si>
  <si>
    <t>Mohale</t>
  </si>
  <si>
    <t>rita</t>
  </si>
  <si>
    <t>Petri-dish</t>
  </si>
  <si>
    <t>ritamo</t>
  </si>
  <si>
    <t>Agar filled petri dish</t>
  </si>
  <si>
    <t>Plastic Bottle</t>
  </si>
  <si>
    <t>Various types of plastic bottles</t>
  </si>
  <si>
    <t>Plastic Ziplock</t>
  </si>
  <si>
    <t>Plastic Ziplock bag</t>
  </si>
  <si>
    <t>rita@example.com</t>
  </si>
  <si>
    <t>Specimen container</t>
  </si>
  <si>
    <t>Sterile specimen container</t>
  </si>
  <si>
    <t>Swab</t>
  </si>
  <si>
    <t>Cotton swab</t>
  </si>
  <si>
    <t>Blood Collecton Tubes</t>
  </si>
  <si>
    <t>RetentionPeriod_days</t>
  </si>
  <si>
    <t>RetentionPeriod_hours</t>
  </si>
  <si>
    <t>RetentionPeriod_minutes</t>
  </si>
  <si>
    <t>Can be used in pr-preserved sample containers, or when samples are received</t>
  </si>
  <si>
    <t>Retention Period</t>
  </si>
  <si>
    <t>Creative Commons BYSA
Bika Lab Systems</t>
  </si>
  <si>
    <t>⭐ Days</t>
  </si>
  <si>
    <t>⭐ Hours</t>
  </si>
  <si>
    <t>⭐ Minutes</t>
  </si>
  <si>
    <t>Chill 4 deg C</t>
  </si>
  <si>
    <t>Chill sample to 3  - 8 deg C</t>
  </si>
  <si>
    <t>Freeze</t>
  </si>
  <si>
    <t>Freeze sample to &lt; 18 deg C</t>
  </si>
  <si>
    <t>H2SO4</t>
  </si>
  <si>
    <t>Add conc. H2SO4 pH &lt; 2, refrigerate to &lt; 6 deg C</t>
  </si>
  <si>
    <t>HNO3</t>
  </si>
  <si>
    <t>Filter immediately, add conc. HNO3 to pH &lt; 2, refrigerate to &lt; 6 deg C</t>
  </si>
  <si>
    <t>Na2S2O3</t>
  </si>
  <si>
    <t>Micro Na2S2O3 Chill 4 deg C</t>
  </si>
  <si>
    <t>Room temperature</t>
  </si>
  <si>
    <t>Dry food and feeds, Fertilizer, Milk Powder</t>
  </si>
  <si>
    <t>Capacity</t>
  </si>
  <si>
    <t>ContainerType_title</t>
  </si>
  <si>
    <t>PrePreserved</t>
  </si>
  <si>
    <t>Preservation_title</t>
  </si>
  <si>
    <t>Container type title</t>
  </si>
  <si>
    <t>Pre-preserved?</t>
  </si>
  <si>
    <t>Preservation title</t>
  </si>
  <si>
    <t>Chem Bottle - 1 L</t>
  </si>
  <si>
    <t>1 L</t>
  </si>
  <si>
    <t>Chem Bottle - 250 mL</t>
  </si>
  <si>
    <t>250  mL</t>
  </si>
  <si>
    <t>Chem Bottle - 2 L</t>
  </si>
  <si>
    <t>2 L</t>
  </si>
  <si>
    <t>Chem Bottle - 500 mL</t>
  </si>
  <si>
    <t>500  mL</t>
  </si>
  <si>
    <t>Micro bottle - 1 L</t>
  </si>
  <si>
    <t>Micro bottle - 2 L</t>
  </si>
  <si>
    <t>Micro bottle - 500 mL</t>
  </si>
  <si>
    <t>Micro Na2S2O3 bottle - 1 L</t>
  </si>
  <si>
    <t>Micro Na2S2O3 bottle - 2 L</t>
  </si>
  <si>
    <t>Micro Na2S2O3 bottle - 500 mL</t>
  </si>
  <si>
    <t>Address</t>
  </si>
  <si>
    <t>SiteTitle</t>
  </si>
  <si>
    <t>SiteCode</t>
  </si>
  <si>
    <t>SiteDescription</t>
  </si>
  <si>
    <t>LocationTitle</t>
  </si>
  <si>
    <t>LocationCode</t>
  </si>
  <si>
    <t>LocationDescription</t>
  </si>
  <si>
    <t>LocationType</t>
  </si>
  <si>
    <t>ShelfTitle</t>
  </si>
  <si>
    <t>ShelfCode</t>
  </si>
  <si>
    <t>ShelfDescription</t>
  </si>
  <si>
    <t>Storage Locations</t>
  </si>
  <si>
    <t>Site</t>
  </si>
  <si>
    <t>Location</t>
  </si>
  <si>
    <t>Shelf</t>
  </si>
  <si>
    <t>Site Title</t>
  </si>
  <si>
    <t>Site Code</t>
  </si>
  <si>
    <t>Site Description</t>
  </si>
  <si>
    <t>Location Title</t>
  </si>
  <si>
    <t>Location Code</t>
  </si>
  <si>
    <t>Location Description</t>
  </si>
  <si>
    <t>Shelf Title</t>
  </si>
  <si>
    <t>Shelf Code</t>
  </si>
  <si>
    <t>Shelf Description</t>
  </si>
  <si>
    <t>Latitude</t>
  </si>
  <si>
    <t>Hazardous</t>
  </si>
  <si>
    <t>Longitude</t>
  </si>
  <si>
    <t>SampleMatrix_title</t>
  </si>
  <si>
    <t>Elevation</t>
  </si>
  <si>
    <t>Prefix</t>
  </si>
  <si>
    <t>MinimumVolume</t>
  </si>
  <si>
    <t>Composite</t>
  </si>
  <si>
    <t>SampleType_title</t>
  </si>
  <si>
    <t>Sample Points</t>
  </si>
  <si>
    <t>Geographic Coordinates</t>
  </si>
  <si>
    <t>Sample Type categories</t>
  </si>
  <si>
    <t>Air</t>
  </si>
  <si>
    <t>Retention period (days)</t>
  </si>
  <si>
    <t>Client</t>
  </si>
  <si>
    <t>Sample matrix</t>
  </si>
  <si>
    <t>⭐ Prefix. Does not have to be unique</t>
  </si>
  <si>
    <t>⭐ Sample Point</t>
  </si>
  <si>
    <t>Minimum volume or weight</t>
  </si>
  <si>
    <t>Container type</t>
  </si>
  <si>
    <t>Blood</t>
  </si>
  <si>
    <t>Composite?  Y/N</t>
  </si>
  <si>
    <t>Sample Type</t>
  </si>
  <si>
    <t>Fertilizer</t>
  </si>
  <si>
    <t>Drinking Water</t>
  </si>
  <si>
    <t>Potable water</t>
  </si>
  <si>
    <t>Food</t>
  </si>
  <si>
    <t>Borehole 01</t>
  </si>
  <si>
    <t>Sample taken 1 m below surface</t>
  </si>
  <si>
    <t>Ore</t>
  </si>
  <si>
    <t>Water</t>
  </si>
  <si>
    <t>Soil</t>
  </si>
  <si>
    <t>Ground Water</t>
  </si>
  <si>
    <t>DWT</t>
  </si>
  <si>
    <t>500 mL</t>
  </si>
  <si>
    <t>Borehole 02</t>
  </si>
  <si>
    <t>Urine</t>
  </si>
  <si>
    <t>Boreholes, mines</t>
  </si>
  <si>
    <t>GWT</t>
  </si>
  <si>
    <t>250 mL</t>
  </si>
  <si>
    <t>Process Water</t>
  </si>
  <si>
    <t>Potable water used in industrial processes. E.g washing</t>
  </si>
  <si>
    <t>PWT</t>
  </si>
  <si>
    <t>Raw Sewage Water</t>
  </si>
  <si>
    <t>Raw Industrial/Domestic sewage, excluding Condenser Waste Water, which requires a different specification</t>
  </si>
  <si>
    <t>SEW</t>
  </si>
  <si>
    <t>Recreational Water</t>
  </si>
  <si>
    <t>Pool, hammam, sauna, jacuzzi</t>
  </si>
  <si>
    <t>RWT</t>
  </si>
  <si>
    <t>Sea Water</t>
  </si>
  <si>
    <t>Ocean surface samples</t>
  </si>
  <si>
    <t>OWT</t>
  </si>
  <si>
    <t>Surface Water</t>
  </si>
  <si>
    <t>Lakes and Dams</t>
  </si>
  <si>
    <t>SWT</t>
  </si>
  <si>
    <t>AAS. Atomic Absorption Spectrometer</t>
  </si>
  <si>
    <t>Heavy metals in aqueous sample</t>
  </si>
  <si>
    <t>Adsordable Halogen Analyser</t>
  </si>
  <si>
    <t>Aox in water/wastewater</t>
  </si>
  <si>
    <t>Agar Plate Pourer</t>
  </si>
  <si>
    <t>Air Quality Analyser</t>
  </si>
  <si>
    <t>Alcohol Meter</t>
  </si>
  <si>
    <t>Analytical Balance</t>
  </si>
  <si>
    <t>Weighing of samples and chemicals</t>
  </si>
  <si>
    <t>Auto Digestor</t>
  </si>
  <si>
    <t>Autoclave</t>
  </si>
  <si>
    <t>Automatic Titrator</t>
  </si>
  <si>
    <t>Bagmixer</t>
  </si>
  <si>
    <t>Homogenizes food samples for microbiological analysis</t>
  </si>
  <si>
    <t>Ball Mill</t>
  </si>
  <si>
    <t>Biosafety cabinet</t>
  </si>
  <si>
    <t>BOD Measurement System</t>
  </si>
  <si>
    <t>BOD water/wastewater</t>
  </si>
  <si>
    <t>Bomb Calorimeter</t>
  </si>
  <si>
    <t>Energy and calirific value in food samples</t>
  </si>
  <si>
    <t>Brix Refractometer</t>
  </si>
  <si>
    <t>Calorimeter</t>
  </si>
  <si>
    <t>Centrifuge</t>
  </si>
  <si>
    <t>CHN. Combustion Analyser</t>
  </si>
  <si>
    <t>CO2 Gas Analyser</t>
  </si>
  <si>
    <t>Colony Counter</t>
  </si>
  <si>
    <t>Used to count colonies for microbiological tests</t>
  </si>
  <si>
    <t>Colorimeter</t>
  </si>
  <si>
    <t>Conductivity Meter</t>
  </si>
  <si>
    <t>Conductivity in aqueous sample</t>
  </si>
  <si>
    <t>Density Meter</t>
  </si>
  <si>
    <t>Dew Point Generator</t>
  </si>
  <si>
    <t>Digital Burette</t>
  </si>
  <si>
    <t>Digital Pipette</t>
  </si>
  <si>
    <t>Digital Sieve</t>
  </si>
  <si>
    <t>Direct Mercury Analyser</t>
  </si>
  <si>
    <t>Mecury in water, food, without processing</t>
  </si>
  <si>
    <t>Disk Mill</t>
  </si>
  <si>
    <t>Dissolved Oxygen Meter</t>
  </si>
  <si>
    <t>Dissolved oxygen in water</t>
  </si>
  <si>
    <t>Distillation Unit</t>
  </si>
  <si>
    <t>DMA. Dairy Milk Analyser</t>
  </si>
  <si>
    <t>Dry Block Heater</t>
  </si>
  <si>
    <t>Digestion of samples, heating and evaporating</t>
  </si>
  <si>
    <t>Dry Heat Autoclave</t>
  </si>
  <si>
    <t>Ebulliometer</t>
  </si>
  <si>
    <t>Alcohol content in wine</t>
  </si>
  <si>
    <t>Environmental Light Sensor</t>
  </si>
  <si>
    <t>Eudiometer</t>
  </si>
  <si>
    <t>Gas volume</t>
  </si>
  <si>
    <t>Evaporator</t>
  </si>
  <si>
    <t>Extraction Unit Soxhlet</t>
  </si>
  <si>
    <t>Solvent extraction of fats/oils/grease</t>
  </si>
  <si>
    <t>Fat Analyser</t>
  </si>
  <si>
    <t>Fat/Oil Analyser</t>
  </si>
  <si>
    <t>Flash Point Tester</t>
  </si>
  <si>
    <t>Flocculator</t>
  </si>
  <si>
    <t>Freezer</t>
  </si>
  <si>
    <t>Fridge</t>
  </si>
  <si>
    <t>GC. Gas Chromatograph</t>
  </si>
  <si>
    <t>Partitioning by gas chromatography</t>
  </si>
  <si>
    <t>Grain Analyser</t>
  </si>
  <si>
    <t>Gravimetric Analyser</t>
  </si>
  <si>
    <t>Heating Block</t>
  </si>
  <si>
    <t>HPLC. High Performace Liquid Chromatograph</t>
  </si>
  <si>
    <t>Partitioning by high performace liquid chromatography</t>
  </si>
  <si>
    <t>HRMS. High Resolution Mass Spectrometer</t>
  </si>
  <si>
    <t>HS. Headspace Gas Chromatograph</t>
  </si>
  <si>
    <t>Humidity Logger</t>
  </si>
  <si>
    <t>Environmental monitoring</t>
  </si>
  <si>
    <t>Hydrolysis Unit</t>
  </si>
  <si>
    <t>Digestion of samples</t>
  </si>
  <si>
    <t>Incubator</t>
  </si>
  <si>
    <t>Ion Chromatogram</t>
  </si>
  <si>
    <t>Anions</t>
  </si>
  <si>
    <t>IR/FTIR. Infrared Spectrophotometer</t>
  </si>
  <si>
    <t>IRMS. Isotope-Ratio Mass Spectrometer</t>
  </si>
  <si>
    <t>Kjeldahl Digestion Unit</t>
  </si>
  <si>
    <t>Kjeltec Analyser</t>
  </si>
  <si>
    <t>Nitrogen</t>
  </si>
  <si>
    <t>Magnetic Analyser</t>
  </si>
  <si>
    <t>Metallic Iron analyser</t>
  </si>
  <si>
    <t>Magnetic Stirrer</t>
  </si>
  <si>
    <t>Microbial Identification System</t>
  </si>
  <si>
    <t>Microplate Photometer</t>
  </si>
  <si>
    <t>Microplate Reader</t>
  </si>
  <si>
    <t>Microscope</t>
  </si>
  <si>
    <t>Microwave Digestor</t>
  </si>
  <si>
    <t>Microwave Extraction System</t>
  </si>
  <si>
    <t>Microwave Moisture Analyser</t>
  </si>
  <si>
    <t>Middleware</t>
  </si>
  <si>
    <t>Moisture Analyser</t>
  </si>
  <si>
    <t>MS. Mass Spectrometer</t>
  </si>
  <si>
    <t>N / Protein Analyser</t>
  </si>
  <si>
    <t>DUMAS - Nitrogen in food and feed</t>
  </si>
  <si>
    <t>NIRS. Near-Infrared Spectroscopy</t>
  </si>
  <si>
    <t>Oven</t>
  </si>
  <si>
    <t>Heating and drying</t>
  </si>
  <si>
    <t>Particle Size Analyser</t>
  </si>
  <si>
    <t>Pathogen Analyser</t>
  </si>
  <si>
    <t>Detection of Pathogens</t>
  </si>
  <si>
    <t>PDA. Photo Array Detector</t>
  </si>
  <si>
    <t>pH / Ion Meter</t>
  </si>
  <si>
    <t>ions in aqueous samples by meter</t>
  </si>
  <si>
    <t>pH Meter</t>
  </si>
  <si>
    <t>pH in aqueous samples</t>
  </si>
  <si>
    <t>Plate Heater</t>
  </si>
  <si>
    <t>Heating, evaporating and drying</t>
  </si>
  <si>
    <t>Polarimeter</t>
  </si>
  <si>
    <t>Porometer</t>
  </si>
  <si>
    <t>Porosimeter</t>
  </si>
  <si>
    <t>Pump</t>
  </si>
  <si>
    <t>Radiation Detector</t>
  </si>
  <si>
    <t>Raman Spectrometer</t>
  </si>
  <si>
    <t>Refractometer</t>
  </si>
  <si>
    <t>Rheometer</t>
  </si>
  <si>
    <t>Riffle Splitter</t>
  </si>
  <si>
    <t>Scratch Tester</t>
  </si>
  <si>
    <t>Scrubber</t>
  </si>
  <si>
    <t>Seawater Refractometer</t>
  </si>
  <si>
    <t>SEM. Scanning Electron MicroScope</t>
  </si>
  <si>
    <t>Shaker</t>
  </si>
  <si>
    <t>Sugar Analyser</t>
  </si>
  <si>
    <t>Tablet Friability Tester</t>
  </si>
  <si>
    <t>Temperature Logger</t>
  </si>
  <si>
    <t>Thermometer</t>
  </si>
  <si>
    <t>TGA. Thermogravimetric Analyser</t>
  </si>
  <si>
    <t>Total Hydrocarbon Analyser</t>
  </si>
  <si>
    <t>Tribometer</t>
  </si>
  <si>
    <t>Turbidity Meter</t>
  </si>
  <si>
    <t>UV-Vis Spectrophotometer</t>
  </si>
  <si>
    <t>Water Purification System</t>
  </si>
  <si>
    <t>XRD. X-ray Diffractometer</t>
  </si>
  <si>
    <t>XRF. X-ray Fluorescence Analyser</t>
  </si>
  <si>
    <t>SamplePoint_title</t>
  </si>
  <si>
    <t>Sample Point Sample Types</t>
  </si>
  <si>
    <t>⭐ Sample point</t>
  </si>
  <si>
    <t>⭐ Sample type</t>
  </si>
  <si>
    <t>MethodDocument</t>
  </si>
  <si>
    <t>ManualEntryOfResults</t>
  </si>
  <si>
    <t>Calculation_title</t>
  </si>
  <si>
    <t>ID</t>
  </si>
  <si>
    <t>Method document</t>
  </si>
  <si>
    <t>Manual Results Entry?  Y/N</t>
  </si>
  <si>
    <t>Calculation</t>
  </si>
  <si>
    <t>AAS</t>
  </si>
  <si>
    <t>Gold in Carbon by AAS Finish</t>
  </si>
  <si>
    <t>AAS Chrome, Iron</t>
  </si>
  <si>
    <t>Chrome as Cr203 and Iron as Fe0 by AAS</t>
  </si>
  <si>
    <t>Acid-Base Extraction</t>
  </si>
  <si>
    <t>Acid-Base Titration</t>
  </si>
  <si>
    <t>Aqua Regia DIgestion AAS</t>
  </si>
  <si>
    <t>Metals in Geological and Metallurgical Samples by Aqua Regia digestion and AAS finish</t>
  </si>
  <si>
    <t>Aspiration</t>
  </si>
  <si>
    <t>Gold by Aspiration</t>
  </si>
  <si>
    <t>Blot</t>
  </si>
  <si>
    <t>Bottle Roll AAS</t>
  </si>
  <si>
    <t>Cyanide Soluble Gold by Bottle Roll followed by AAS Finish</t>
  </si>
  <si>
    <t>Column Leach</t>
  </si>
  <si>
    <t>Complexation Titration</t>
  </si>
  <si>
    <t>Disk Diffusion</t>
  </si>
  <si>
    <t>Distillation</t>
  </si>
  <si>
    <t>DNA extraction</t>
  </si>
  <si>
    <t>Dumas</t>
  </si>
  <si>
    <t>Fehling's</t>
  </si>
  <si>
    <t>FIA</t>
  </si>
  <si>
    <t>Flow injection analysis</t>
  </si>
  <si>
    <t>Fire Assay AAS</t>
  </si>
  <si>
    <t>PGMs (Pt, Pd, Rh) and Gold by Fire Assay followed by AAS Finish.</t>
  </si>
  <si>
    <t>Flow cytometry</t>
  </si>
  <si>
    <t>Fractional crystallization</t>
  </si>
  <si>
    <t>GC</t>
  </si>
  <si>
    <t>Gas chromatography</t>
  </si>
  <si>
    <t>GCMS</t>
  </si>
  <si>
    <t>Gas chromatography–mass spectrometry</t>
  </si>
  <si>
    <t>Gel electrophoresis</t>
  </si>
  <si>
    <t>Gravimetric</t>
  </si>
  <si>
    <t>Moisture and Loss on Ignitition by Gravimetric</t>
  </si>
  <si>
    <t>Homogenization</t>
  </si>
  <si>
    <t>HPC</t>
  </si>
  <si>
    <t>Heterotrophic plate count to measure colony formation on culture media of heterotrophic bacteria</t>
  </si>
  <si>
    <t>ICP</t>
  </si>
  <si>
    <t>Inductively Coupled Plasma</t>
  </si>
  <si>
    <t>Immunophenotyping</t>
  </si>
  <si>
    <t>ISE</t>
  </si>
  <si>
    <t xml:space="preserve">Electrolyte activity via Ion-selective electrode </t>
  </si>
  <si>
    <t>Lactascope</t>
  </si>
  <si>
    <t>Compositional Analysis of Milk and Dairy Products</t>
  </si>
  <si>
    <t>Liebermann</t>
  </si>
  <si>
    <t>Liquid-Liquid Extraction</t>
  </si>
  <si>
    <t>MALDI TOF</t>
  </si>
  <si>
    <t>Identifcation of Bacteria, Yeast and Moulds (MALDI-TOF)</t>
  </si>
  <si>
    <t>Microscopy</t>
  </si>
  <si>
    <t>Nematode examination by Microscope</t>
  </si>
  <si>
    <t>Multi Acid DIgestion AAS</t>
  </si>
  <si>
    <t>Base Metals in Geochemical and Metallurgical Samples by MultiAcid Digestion followed by AAS Finish</t>
  </si>
  <si>
    <t>PCR</t>
  </si>
  <si>
    <t>Polymerase chain reaction</t>
  </si>
  <si>
    <t>PCR Mastitis</t>
  </si>
  <si>
    <t>Mastitis testing using real-time PCR</t>
  </si>
  <si>
    <t>Peroxide fusion AAS</t>
  </si>
  <si>
    <t>Metals in Geological and Metallurgical Samples by Peroxide Fusion with AAS Finish</t>
  </si>
  <si>
    <t>Pour Plate</t>
  </si>
  <si>
    <t>Enumeration of Total Viable Count in Potable, Non Potable Water and Beverages, Food and Food Products, by Pour Plate</t>
  </si>
  <si>
    <t>Precipitation Titration</t>
  </si>
  <si>
    <t>Redox Titration</t>
  </si>
  <si>
    <t>Rotary Evaporation</t>
  </si>
  <si>
    <t>SCC</t>
  </si>
  <si>
    <t>Somatic Cell Counts in Milk</t>
  </si>
  <si>
    <t>Sedimentation</t>
  </si>
  <si>
    <t>Sieving</t>
  </si>
  <si>
    <t>Specific Gravity</t>
  </si>
  <si>
    <t>Specific Gravity in Soils and Rocks</t>
  </si>
  <si>
    <t>Splitting</t>
  </si>
  <si>
    <t>Spread Plate</t>
  </si>
  <si>
    <t>Enumeration of Yeast and Moulds in Beverages, Food and Food Products, by Spread Plate</t>
  </si>
  <si>
    <t>Staining</t>
  </si>
  <si>
    <t>Streaking</t>
  </si>
  <si>
    <t>Detection of Salmonella Typhi in Food and Animal Feeding Stuffs by Streaking</t>
  </si>
  <si>
    <t>Titration FFA</t>
  </si>
  <si>
    <t>Free Fatty Acid in Animal and Vegetable fats and oils by Titration</t>
  </si>
  <si>
    <t>Titration Iron</t>
  </si>
  <si>
    <t>Iron as FeO by Titration</t>
  </si>
  <si>
    <t>Titration Peroxide</t>
  </si>
  <si>
    <t>Peroxide Value in Animal and Vegetable fats and oils by Titration</t>
  </si>
  <si>
    <t>UV Sectroscopy Nitrogen</t>
  </si>
  <si>
    <t>Nitrogen in Fertilizers by UV Spectroscopy</t>
  </si>
  <si>
    <t>UV Sectroscopy Phosphorous</t>
  </si>
  <si>
    <t>Phosphorus in Fertilizers by UV Spectroscopy</t>
  </si>
  <si>
    <t>Phosphorus Pentoxide (P2O5) in ores by UV-Vis Spectrophotometer</t>
  </si>
  <si>
    <t>Vat Leach</t>
  </si>
  <si>
    <t>Vat Leach Testing Procedure</t>
  </si>
  <si>
    <t>Weighing</t>
  </si>
  <si>
    <t>For Moisture content etc</t>
  </si>
  <si>
    <t>Supplier_Name</t>
  </si>
  <si>
    <t>AccountNumber</t>
  </si>
  <si>
    <t>Supplier Contacts</t>
  </si>
  <si>
    <t>Addresses</t>
  </si>
  <si>
    <t>⭐ Supplier Title</t>
  </si>
  <si>
    <t>Job Title</t>
  </si>
  <si>
    <t>Email</t>
  </si>
  <si>
    <t>Buiding/Street</t>
  </si>
  <si>
    <t>Lab Account ID at Supplier</t>
  </si>
  <si>
    <t>Tax Number</t>
  </si>
  <si>
    <t>No Brand</t>
  </si>
  <si>
    <t>ACMAS Technologies</t>
  </si>
  <si>
    <t>Agilent Technologies</t>
  </si>
  <si>
    <t>Alla France</t>
  </si>
  <si>
    <t>Analytik Jena</t>
  </si>
  <si>
    <t>Inhouse IT</t>
  </si>
  <si>
    <t>Anton Paar</t>
  </si>
  <si>
    <t>Beckman Coulter</t>
  </si>
  <si>
    <t>Becton Dickinson</t>
  </si>
  <si>
    <t>Bika Lab Systems</t>
  </si>
  <si>
    <t>Professional Open Source LIMS developers and service providers</t>
  </si>
  <si>
    <t>Bio-Rad</t>
  </si>
  <si>
    <t>Biobase</t>
  </si>
  <si>
    <t>General Laboratory equipment</t>
  </si>
  <si>
    <t>Inhouse QC</t>
  </si>
  <si>
    <t>BioLab</t>
  </si>
  <si>
    <t>Media &amp; Reagents for microbiology</t>
  </si>
  <si>
    <t>BioLife</t>
  </si>
  <si>
    <t>Biomerieux</t>
  </si>
  <si>
    <t>Equipment and consumables</t>
  </si>
  <si>
    <t>Brannan</t>
  </si>
  <si>
    <t>Bruker</t>
  </si>
  <si>
    <t>Changshu</t>
  </si>
  <si>
    <t>Changshu Goldengoat Weight instruments Co. Ltd</t>
  </si>
  <si>
    <t>ChromAgar</t>
  </si>
  <si>
    <t>Cole-Parmer</t>
  </si>
  <si>
    <t>Fluid handling instruments</t>
  </si>
  <si>
    <t>Eppendorf</t>
  </si>
  <si>
    <t>Sample collection and analysis tubes</t>
  </si>
  <si>
    <t>Fisher Scientific</t>
  </si>
  <si>
    <t>Lab Reagents &amp; Chemicals</t>
  </si>
  <si>
    <t>Foss</t>
  </si>
  <si>
    <t>Milkscan and Winescan</t>
  </si>
  <si>
    <t>Global Diagnostics B</t>
  </si>
  <si>
    <t>Elisa and Biochemistry analysers</t>
  </si>
  <si>
    <t>Hach</t>
  </si>
  <si>
    <t>Water testing</t>
  </si>
  <si>
    <t>Hanna Instruments</t>
  </si>
  <si>
    <t>Probes, pH, EC etc</t>
  </si>
  <si>
    <t>HiMedia</t>
  </si>
  <si>
    <t>Horiba</t>
  </si>
  <si>
    <t>HP</t>
  </si>
  <si>
    <t>Human GmbH</t>
  </si>
  <si>
    <t>Illumina</t>
  </si>
  <si>
    <t>JEOL</t>
  </si>
  <si>
    <t>Kelvinator</t>
  </si>
  <si>
    <t>Labotec</t>
  </si>
  <si>
    <t>Leco</t>
  </si>
  <si>
    <t>LG</t>
  </si>
  <si>
    <t>Memmert</t>
  </si>
  <si>
    <t>Merck Millipore</t>
  </si>
  <si>
    <t>Metrohm</t>
  </si>
  <si>
    <t>Mettler</t>
  </si>
  <si>
    <t>Millipore</t>
  </si>
  <si>
    <t>Mitsubishi</t>
  </si>
  <si>
    <t>Oxoid</t>
  </si>
  <si>
    <t>Perkin Elmer</t>
  </si>
  <si>
    <t>Perten Delta</t>
  </si>
  <si>
    <t>Qiagen</t>
  </si>
  <si>
    <t>Radwag</t>
  </si>
  <si>
    <t>Roche</t>
  </si>
  <si>
    <t>Sartorius</t>
  </si>
  <si>
    <t>Shimadzu</t>
  </si>
  <si>
    <t>Sigma-Aldrich‎</t>
  </si>
  <si>
    <t>Suez Purite</t>
  </si>
  <si>
    <t>Sysmex</t>
  </si>
  <si>
    <t>Thermo Fisher Scientific</t>
  </si>
  <si>
    <t>Turner Designs Instrument</t>
  </si>
  <si>
    <t>Varian</t>
  </si>
  <si>
    <t>Velp</t>
  </si>
  <si>
    <t>Zeiss</t>
  </si>
  <si>
    <t>Barska</t>
  </si>
  <si>
    <t>Konus</t>
  </si>
  <si>
    <t>Minolta</t>
  </si>
  <si>
    <t>assetnumber</t>
  </si>
  <si>
    <t>Type</t>
  </si>
  <si>
    <t>Brand</t>
  </si>
  <si>
    <t>Supplier</t>
  </si>
  <si>
    <t>Model</t>
  </si>
  <si>
    <t>SerialNo</t>
  </si>
  <si>
    <t>Method</t>
  </si>
  <si>
    <t>Instalationdate</t>
  </si>
  <si>
    <t>InstalationCertificate</t>
  </si>
  <si>
    <t>UserManualFile</t>
  </si>
  <si>
    <t>UserManualID</t>
  </si>
  <si>
    <t>UserManualVersion</t>
  </si>
  <si>
    <t>UserManualLocation</t>
  </si>
  <si>
    <t>CalibrationCertificate</t>
  </si>
  <si>
    <t>VerificationExpiryDate</t>
  </si>
  <si>
    <t>CalibrationExpiryDate</t>
  </si>
  <si>
    <t>DataInterface</t>
  </si>
  <si>
    <t>DataInterfaceOptions</t>
  </si>
  <si>
    <t>Asset number</t>
  </si>
  <si>
    <t>⭐  Title  for easy recognition by users in lists, often a pet name</t>
  </si>
  <si>
    <t>⭐  Instrument type</t>
  </si>
  <si>
    <t>⭐  Brand/Manufacturer</t>
  </si>
  <si>
    <t>⭐  Supplier</t>
  </si>
  <si>
    <t>Serial no</t>
  </si>
  <si>
    <t>Photo image file</t>
  </si>
  <si>
    <t>Installation date</t>
  </si>
  <si>
    <t>Installation certificate upload file</t>
  </si>
  <si>
    <t>User manual upload file</t>
  </si>
  <si>
    <t>User manual ID</t>
  </si>
  <si>
    <t>User manual version</t>
  </si>
  <si>
    <t>User manual location</t>
  </si>
  <si>
    <t>Verification expiration date</t>
  </si>
  <si>
    <t>Calibration expiry date</t>
  </si>
  <si>
    <t>Data interface</t>
  </si>
  <si>
    <t>Data interface options</t>
  </si>
  <si>
    <t>date</t>
  </si>
  <si>
    <t>validfrom</t>
  </si>
  <si>
    <t>validto</t>
  </si>
  <si>
    <t>agency</t>
  </si>
  <si>
    <t>preparedby</t>
  </si>
  <si>
    <t>approvedby</t>
  </si>
  <si>
    <t>remarks</t>
  </si>
  <si>
    <t>report</t>
  </si>
  <si>
    <t>Dates</t>
  </si>
  <si>
    <t>Responsible role players</t>
  </si>
  <si>
    <t>Certificate ID</t>
  </si>
  <si>
    <t>⭐ Instrument</t>
  </si>
  <si>
    <t>Issued</t>
  </si>
  <si>
    <t>⭐ Valid from</t>
  </si>
  <si>
    <t>⭐ Valid to</t>
  </si>
  <si>
    <t>Agency</t>
  </si>
  <si>
    <t>Prepared by</t>
  </si>
  <si>
    <t>Approved by</t>
  </si>
  <si>
    <t>Remarks</t>
  </si>
  <si>
    <t>Report upload</t>
  </si>
  <si>
    <t>Analysis Categories</t>
  </si>
  <si>
    <t>⭐ Department</t>
  </si>
  <si>
    <t>Formula</t>
  </si>
  <si>
    <t>Results Calculations</t>
  </si>
  <si>
    <t>Dry Matter</t>
  </si>
  <si>
    <t>Percentage dry matter. Dependent on Moisture Analysis</t>
  </si>
  <si>
    <t>100 - [Moist]</t>
  </si>
  <si>
    <t>Residual Weight</t>
  </si>
  <si>
    <t>Residual Weight as % ash</t>
  </si>
  <si>
    <t>(( [Nettmass] - [Vesslmass] ) / ( [Grossmass] - [Vesslmass] )) * 100</t>
  </si>
  <si>
    <t>Residual Weight (tare)</t>
  </si>
  <si>
    <t>Residual Weight (tare) as % ash</t>
  </si>
  <si>
    <t>(( [Nettmass] - [Vesslmass] ) / [Samplmass] ) * 100</t>
  </si>
  <si>
    <t>Titration</t>
  </si>
  <si>
    <t>Standard titration</t>
  </si>
  <si>
    <t>[TitrVol] * [TitrFact]</t>
  </si>
  <si>
    <t>Total Hardness</t>
  </si>
  <si>
    <t>Calcium Hardness + Magnesium Hardness</t>
  </si>
  <si>
    <t>[Ca] + [Mg]</t>
  </si>
  <si>
    <t>Weight Loss</t>
  </si>
  <si>
    <t>Weight loss as % moisture</t>
  </si>
  <si>
    <t>( [Grossmass] - [Nettmass] ) / ( [Grossmass] - [Vesslmass] ) * 100</t>
  </si>
  <si>
    <t>Weight Loss (tare)</t>
  </si>
  <si>
    <t>Weight loss (tare) as % moisture</t>
  </si>
  <si>
    <t>(( [Vesslmass] + [Samplmass] - [Nettmass] ) / [Samplmass] ) * 100</t>
  </si>
  <si>
    <t>keyword</t>
  </si>
  <si>
    <t>hidden</t>
  </si>
  <si>
    <t>value</t>
  </si>
  <si>
    <t>Calculation Interim fields</t>
  </si>
  <si>
    <t>⭐ Calculation title</t>
  </si>
  <si>
    <t>⭐ Keyword</t>
  </si>
  <si>
    <t>Hidden? Y/N</t>
  </si>
  <si>
    <t>Default value</t>
  </si>
  <si>
    <t>TitrVol</t>
  </si>
  <si>
    <t>Titr Vol</t>
  </si>
  <si>
    <t>ml</t>
  </si>
  <si>
    <t>TitrFact</t>
  </si>
  <si>
    <t>Titr Fact</t>
  </si>
  <si>
    <t>Grossmass</t>
  </si>
  <si>
    <t>Gross Mass</t>
  </si>
  <si>
    <t>g</t>
  </si>
  <si>
    <t>Nettmass</t>
  </si>
  <si>
    <t>Nett Mass</t>
  </si>
  <si>
    <t>Vesslmass</t>
  </si>
  <si>
    <t>Vessel Mass</t>
  </si>
  <si>
    <t>Samplmass</t>
  </si>
  <si>
    <t>Sample Mass</t>
  </si>
  <si>
    <t>ProtocolID</t>
  </si>
  <si>
    <t>CommercialID</t>
  </si>
  <si>
    <t>ShortTitle</t>
  </si>
  <si>
    <t>Service_title</t>
  </si>
  <si>
    <t>Keyword</t>
  </si>
  <si>
    <t>ResultText</t>
  </si>
  <si>
    <t>ResultValue</t>
  </si>
  <si>
    <t>Analysis Service Results Options</t>
  </si>
  <si>
    <t>PointOfCapture</t>
  </si>
  <si>
    <t>AnalysisCategory_title</t>
  </si>
  <si>
    <t>Attachment</t>
  </si>
  <si>
    <t>Precision</t>
  </si>
  <si>
    <t>ExponentialFormatPrecision</t>
  </si>
  <si>
    <t>MaxTimeAllowed_days</t>
  </si>
  <si>
    <t>MaxTimeAllowed_hours</t>
  </si>
  <si>
    <t>MaxTimeAllowed_minutes</t>
  </si>
  <si>
    <t>Price</t>
  </si>
  <si>
    <t>BulkPrice</t>
  </si>
  <si>
    <t>VAT</t>
  </si>
  <si>
    <t>DefaultMethod_title</t>
  </si>
  <si>
    <t>DefaultInstrument_title</t>
  </si>
  <si>
    <t>DuplicateVariation</t>
  </si>
  <si>
    <t>Accredited</t>
  </si>
  <si>
    <t>LowerDetectionLimit</t>
  </si>
  <si>
    <t>UpperDetectionLimit</t>
  </si>
  <si>
    <t>DetectionLimitSelector</t>
  </si>
  <si>
    <t>Separate</t>
  </si>
  <si>
    <t>Container_title</t>
  </si>
  <si>
    <t>⭐ Option</t>
  </si>
  <si>
    <t>⭐ Option value</t>
  </si>
  <si>
    <t>Max TAT. Turnaround Time</t>
  </si>
  <si>
    <t>Method defailts</t>
  </si>
  <si>
    <t>Container and Preservation Defaults</t>
  </si>
  <si>
    <t>Protocol ID</t>
  </si>
  <si>
    <t>Commercial ID</t>
  </si>
  <si>
    <t>Short Title</t>
  </si>
  <si>
    <t>⭐ Point of capture</t>
  </si>
  <si>
    <t>⭐ Analysis category</t>
  </si>
  <si>
    <t>Lab department</t>
  </si>
  <si>
    <t>⭐ Attachments? Y/N</t>
  </si>
  <si>
    <t>Standard</t>
  </si>
  <si>
    <t>⭐ Exponential format</t>
  </si>
  <si>
    <t>Days</t>
  </si>
  <si>
    <t>Hours</t>
  </si>
  <si>
    <t>Minutes</t>
  </si>
  <si>
    <t>Bulk</t>
  </si>
  <si>
    <t>Instrument</t>
  </si>
  <si>
    <t>Duplicate variation %</t>
  </si>
  <si>
    <t>Accredited? Y/N</t>
  </si>
  <si>
    <t>Selector? Y/N</t>
  </si>
  <si>
    <t>Separate? Y/N</t>
  </si>
  <si>
    <t>Container</t>
  </si>
  <si>
    <t>Preservation</t>
  </si>
  <si>
    <t>Range Min</t>
  </si>
  <si>
    <t>Range Max</t>
  </si>
  <si>
    <t>Uncertainty Value</t>
  </si>
  <si>
    <t>Analysis Service Uncertainties</t>
  </si>
  <si>
    <t>Range</t>
  </si>
  <si>
    <t>⭐ Analysis Service Title</t>
  </si>
  <si>
    <t>AS Keyword</t>
  </si>
  <si>
    <t>⭐ Minimum</t>
  </si>
  <si>
    <t>⭐ Maximum</t>
  </si>
  <si>
    <t>⭐ Uncertainty</t>
  </si>
  <si>
    <t>0</t>
  </si>
  <si>
    <t>Title</t>
  </si>
  <si>
    <t>service</t>
  </si>
  <si>
    <t>min</t>
  </si>
  <si>
    <t>max</t>
  </si>
  <si>
    <t>Analysis Services</t>
  </si>
  <si>
    <t>Valid range</t>
  </si>
  <si>
    <t>Product, Regulatory and scientific standards and valid ranges, limits</t>
  </si>
  <si>
    <t>⭐  Sample type</t>
  </si>
  <si>
    <t>Minimum</t>
  </si>
  <si>
    <t>Maximum</t>
  </si>
  <si>
    <t>ProfileKey</t>
  </si>
  <si>
    <t>CostCode</t>
  </si>
  <si>
    <t>Panels of Tests frequently ordered together</t>
  </si>
  <si>
    <t>Cost code</t>
  </si>
  <si>
    <t>Profile</t>
  </si>
  <si>
    <t>Service</t>
  </si>
  <si>
    <t>⭐ Profile</t>
  </si>
  <si>
    <t>⭐ AS Title</t>
  </si>
  <si>
    <t>AnalysisProfile_title</t>
  </si>
  <si>
    <t>Analysis Request forms</t>
  </si>
  <si>
    <t>Sample Point</t>
  </si>
  <si>
    <t>Analysis Profile</t>
  </si>
  <si>
    <t>ARTemplate</t>
  </si>
  <si>
    <t>service_uid</t>
  </si>
  <si>
    <t>partition</t>
  </si>
  <si>
    <t>⭐ Template</t>
  </si>
  <si>
    <t>⭐ Analysis Service</t>
  </si>
  <si>
    <t>Partition</t>
  </si>
  <si>
    <t>part_id</t>
  </si>
  <si>
    <t>container</t>
  </si>
  <si>
    <t>preservation</t>
  </si>
  <si>
    <t>⭐ Partition</t>
  </si>
  <si>
    <t>Blank</t>
  </si>
  <si>
    <t>ReferenceDefinition_title</t>
  </si>
  <si>
    <t>result</t>
  </si>
  <si>
    <t>Reference Definition results specifications</t>
  </si>
  <si>
    <t>QC standards</t>
  </si>
  <si>
    <t>Valid Range</t>
  </si>
  <si>
    <t>Hazardous?  Y/N</t>
  </si>
  <si>
    <t>Blank?  Y/N</t>
  </si>
  <si>
    <t>⭐ Reference Definition</t>
  </si>
  <si>
    <t>⭐ Result Specified</t>
  </si>
  <si>
    <t>Instrument_title</t>
  </si>
  <si>
    <t>WorksheetTemplate_title</t>
  </si>
  <si>
    <t>Worksheet Template Services</t>
  </si>
  <si>
    <t>pos</t>
  </si>
  <si>
    <t>type</t>
  </si>
  <si>
    <t>blank_ref</t>
  </si>
  <si>
    <t>control_ref</t>
  </si>
  <si>
    <t>dup</t>
  </si>
  <si>
    <t>QC Analyses</t>
  </si>
  <si>
    <t>⭐ WS Position</t>
  </si>
  <si>
    <t>⭐ Routine or QC Analysis</t>
  </si>
  <si>
    <t>If Blank</t>
  </si>
  <si>
    <t>If Control</t>
  </si>
  <si>
    <t>If Duplicate, Position</t>
  </si>
  <si>
    <t>Sampling Deviations</t>
  </si>
  <si>
    <t>Sampling Environmental Conditions</t>
  </si>
  <si>
    <t>Currency</t>
  </si>
  <si>
    <t>ShowPartitions</t>
  </si>
  <si>
    <t>Use Sample Partitions?  Y/N</t>
  </si>
  <si>
    <t>ShowPricing</t>
  </si>
  <si>
    <t>Use Prices?  Y/N</t>
  </si>
  <si>
    <t>MemberDiscount</t>
  </si>
  <si>
    <t>Member discount %</t>
  </si>
  <si>
    <t>Vat %</t>
  </si>
  <si>
    <t>MinimumResults</t>
  </si>
  <si>
    <t>Minimum data points for graphs</t>
  </si>
  <si>
    <t>BatchEmail</t>
  </si>
  <si>
    <t>Maximum email batch size</t>
  </si>
  <si>
    <t>SamplingWorkflowEnabled</t>
  </si>
  <si>
    <t>Enable Sampling workflow?  Y/N</t>
  </si>
  <si>
    <t>Roles</t>
  </si>
  <si>
    <t>Gender</t>
  </si>
  <si>
    <t>Partitions</t>
  </si>
  <si>
    <t>ScheduleSamplingEnabled</t>
  </si>
  <si>
    <t>Enable Scheduled Sampling?  Y/N</t>
  </si>
  <si>
    <t>Worksheet template analysis types</t>
  </si>
  <si>
    <t>Results Attachment</t>
  </si>
  <si>
    <t>CategoriseAnalysisServices</t>
  </si>
  <si>
    <t>Categorise Analysis Services?</t>
  </si>
  <si>
    <t>Publication Preferences</t>
  </si>
  <si>
    <t>ARAttachmentOption</t>
  </si>
  <si>
    <t>Allow Sample Attachments? Y/N</t>
  </si>
  <si>
    <t>Analysts</t>
  </si>
  <si>
    <t>Analyst</t>
  </si>
  <si>
    <t>Male</t>
  </si>
  <si>
    <t>Permitted</t>
  </si>
  <si>
    <t>part-1</t>
  </si>
  <si>
    <t>Not Permitted</t>
  </si>
  <si>
    <t>AnalysisAttachmentOption</t>
  </si>
  <si>
    <t>email</t>
  </si>
  <si>
    <t>Allow COA Attachments? Y/N</t>
  </si>
  <si>
    <t>DefaultSampleLifetime_days</t>
  </si>
  <si>
    <t>Default Sample Retention Period; Days</t>
  </si>
  <si>
    <t>LabClerks</t>
  </si>
  <si>
    <t>LabClerk</t>
  </si>
  <si>
    <t>Female</t>
  </si>
  <si>
    <t>part-2</t>
  </si>
  <si>
    <t>DefaultSampleLifetime_hours</t>
  </si>
  <si>
    <t>Control</t>
  </si>
  <si>
    <t xml:space="preserve">                                                            Hours</t>
  </si>
  <si>
    <t>pdf</t>
  </si>
  <si>
    <t>DefaultSampleLifetime_minutes</t>
  </si>
  <si>
    <t xml:space="preserve">                                                            Minutes</t>
  </si>
  <si>
    <t>LabManager</t>
  </si>
  <si>
    <t>Don't Know</t>
  </si>
  <si>
    <t>part-3</t>
  </si>
  <si>
    <t>Analysis</t>
  </si>
  <si>
    <t>Required</t>
  </si>
  <si>
    <t>AutoPrintLabels</t>
  </si>
  <si>
    <t>email,pdf</t>
  </si>
  <si>
    <t>When are Samples first labeled?</t>
  </si>
  <si>
    <t>receive</t>
  </si>
  <si>
    <t>Preservers</t>
  </si>
  <si>
    <t>Preserver</t>
  </si>
  <si>
    <t>part-4</t>
  </si>
  <si>
    <t>Duplicate</t>
  </si>
  <si>
    <t>AutoLabelSize</t>
  </si>
  <si>
    <t>Default label size</t>
  </si>
  <si>
    <t>normal</t>
  </si>
  <si>
    <t>Publishers</t>
  </si>
  <si>
    <t>DefaultCountry</t>
  </si>
  <si>
    <t>Publisher</t>
  </si>
  <si>
    <t>Default Country</t>
  </si>
  <si>
    <t>part-5</t>
  </si>
  <si>
    <t>Regulatory Inspector</t>
  </si>
  <si>
    <t>Sampler</t>
  </si>
  <si>
    <t>Samplers</t>
  </si>
  <si>
    <t>Verifier</t>
  </si>
  <si>
    <t>Verifiers</t>
  </si>
  <si>
    <t>Countries</t>
  </si>
  <si>
    <t>SI Units</t>
  </si>
  <si>
    <t>Numeric code</t>
  </si>
  <si>
    <t>Country code</t>
  </si>
  <si>
    <t>Code</t>
  </si>
  <si>
    <t>Symbol</t>
  </si>
  <si>
    <t>'</t>
  </si>
  <si>
    <t>Afghanistan</t>
  </si>
  <si>
    <t>Minute angle</t>
  </si>
  <si>
    <t>AF</t>
  </si>
  <si>
    <t>AED</t>
  </si>
  <si>
    <t>1' = (1/60)° = (pi/10 800) rad</t>
  </si>
  <si>
    <t>''</t>
  </si>
  <si>
    <t>Second angle</t>
  </si>
  <si>
    <t>1'' = (1/60)' = (pi/648 000) rad</t>
  </si>
  <si>
    <t>Åland Islands</t>
  </si>
  <si>
    <t>AX</t>
  </si>
  <si>
    <t>AFN</t>
  </si>
  <si>
    <t>%</t>
  </si>
  <si>
    <t>Albania</t>
  </si>
  <si>
    <t>AL</t>
  </si>
  <si>
    <t>ALL</t>
  </si>
  <si>
    <t>% m/m</t>
  </si>
  <si>
    <t>°</t>
  </si>
  <si>
    <t>Algeria</t>
  </si>
  <si>
    <t>DZ</t>
  </si>
  <si>
    <t>AMD</t>
  </si>
  <si>
    <t>Degree</t>
  </si>
  <si>
    <t>Degree angle</t>
  </si>
  <si>
    <t>American Samoa</t>
  </si>
  <si>
    <t>1° = ( pi/180) rad</t>
  </si>
  <si>
    <t>AS</t>
  </si>
  <si>
    <t>ANG</t>
  </si>
  <si>
    <t>°C</t>
  </si>
  <si>
    <t>Degree Celsius</t>
  </si>
  <si>
    <t>Temperature Relative to 273</t>
  </si>
  <si>
    <t>Andorra</t>
  </si>
  <si>
    <t>AD</t>
  </si>
  <si>
    <t>1 t = 103 kg</t>
  </si>
  <si>
    <t>AOA</t>
  </si>
  <si>
    <t>Ampere</t>
  </si>
  <si>
    <t>Electric Current</t>
  </si>
  <si>
    <t>Angola</t>
  </si>
  <si>
    <t>AO</t>
  </si>
  <si>
    <t>ARS</t>
  </si>
  <si>
    <t>A/m</t>
  </si>
  <si>
    <t>Ampere per Metre</t>
  </si>
  <si>
    <t>Magnetic Field Strength</t>
  </si>
  <si>
    <t>Anguilla</t>
  </si>
  <si>
    <t>A/m2</t>
  </si>
  <si>
    <t>AI</t>
  </si>
  <si>
    <t>Ampere per Square Metre</t>
  </si>
  <si>
    <t>Current Density</t>
  </si>
  <si>
    <t>AUD</t>
  </si>
  <si>
    <t>au</t>
  </si>
  <si>
    <t>Astronomical unit</t>
  </si>
  <si>
    <t>Antarctica</t>
  </si>
  <si>
    <t>AQ</t>
  </si>
  <si>
    <t>AWG</t>
  </si>
  <si>
    <t>Bq</t>
  </si>
  <si>
    <t>Becquerel</t>
  </si>
  <si>
    <t>Radioactivity (Decays per Unit Time)</t>
  </si>
  <si>
    <t>28</t>
  </si>
  <si>
    <t>C</t>
  </si>
  <si>
    <t>Coulomb</t>
  </si>
  <si>
    <t>Electric Charge or Quantity of Electricity</t>
  </si>
  <si>
    <t>Antigua and Barbuda</t>
  </si>
  <si>
    <t>AG</t>
  </si>
  <si>
    <t>cd</t>
  </si>
  <si>
    <t>AZN</t>
  </si>
  <si>
    <t>Candela</t>
  </si>
  <si>
    <t>Luminous Intensity</t>
  </si>
  <si>
    <t>cd/m2</t>
  </si>
  <si>
    <t>Argentina</t>
  </si>
  <si>
    <t>Candela per Square Metre</t>
  </si>
  <si>
    <t>AR</t>
  </si>
  <si>
    <t>Luminance</t>
  </si>
  <si>
    <t>BAM</t>
  </si>
  <si>
    <t>CFU / h</t>
  </si>
  <si>
    <t>Armenia</t>
  </si>
  <si>
    <t>AM</t>
  </si>
  <si>
    <t>BBD</t>
  </si>
  <si>
    <t>CFU / mL</t>
  </si>
  <si>
    <t>Aruba</t>
  </si>
  <si>
    <t>AW</t>
  </si>
  <si>
    <t>CFU per g/mL</t>
  </si>
  <si>
    <t>BDT</t>
  </si>
  <si>
    <t>Clostridium perfringens / g or ml</t>
  </si>
  <si>
    <t>Australia</t>
  </si>
  <si>
    <t>AU</t>
  </si>
  <si>
    <t>BGN</t>
  </si>
  <si>
    <t>Clostridium perfringens / swab</t>
  </si>
  <si>
    <t>Coagulase positive staphylococcus / g or ml</t>
  </si>
  <si>
    <t>Austria</t>
  </si>
  <si>
    <t>AT</t>
  </si>
  <si>
    <t>BHD</t>
  </si>
  <si>
    <t>Coagulase positive staphylococcus / swab</t>
  </si>
  <si>
    <t>Azerbaijan</t>
  </si>
  <si>
    <t>AZ</t>
  </si>
  <si>
    <t>coliform organisms / g or mL</t>
  </si>
  <si>
    <t>BIF</t>
  </si>
  <si>
    <t>coliform organisms / swab</t>
  </si>
  <si>
    <t>Bahamas</t>
  </si>
  <si>
    <t>BS</t>
  </si>
  <si>
    <t>BMD</t>
  </si>
  <si>
    <t>coliforms / mL</t>
  </si>
  <si>
    <t>Confirmed C. perfringens / mL</t>
  </si>
  <si>
    <t>Bahrain</t>
  </si>
  <si>
    <t>BH</t>
  </si>
  <si>
    <t>BND</t>
  </si>
  <si>
    <t>d</t>
  </si>
  <si>
    <t>day</t>
  </si>
  <si>
    <t>Bangladesh</t>
  </si>
  <si>
    <t>BD</t>
  </si>
  <si>
    <t>BOB</t>
  </si>
  <si>
    <t>E. coli / mL</t>
  </si>
  <si>
    <t>Barbados</t>
  </si>
  <si>
    <t>Eggs/L</t>
  </si>
  <si>
    <t>BB</t>
  </si>
  <si>
    <t>BOV</t>
  </si>
  <si>
    <t>Enterobacteriaceae / g or mL</t>
  </si>
  <si>
    <t>Belarus</t>
  </si>
  <si>
    <t>BY</t>
  </si>
  <si>
    <t>BRL</t>
  </si>
  <si>
    <t>Enterobacteriaceae / swab</t>
  </si>
  <si>
    <t>Belgium</t>
  </si>
  <si>
    <t>BE</t>
  </si>
  <si>
    <t>eV</t>
  </si>
  <si>
    <t>BSD</t>
  </si>
  <si>
    <t>Electronvolt</t>
  </si>
  <si>
    <t>F</t>
  </si>
  <si>
    <t>Farad</t>
  </si>
  <si>
    <t>Capacitance</t>
  </si>
  <si>
    <t>Belize</t>
  </si>
  <si>
    <t>BZ</t>
  </si>
  <si>
    <t>BTN</t>
  </si>
  <si>
    <t>Faecal coliforms / mL</t>
  </si>
  <si>
    <t>Benin</t>
  </si>
  <si>
    <t>BJ</t>
  </si>
  <si>
    <t>BWP</t>
  </si>
  <si>
    <t>Faecal coliforms per g/mL</t>
  </si>
  <si>
    <t>Bermuda</t>
  </si>
  <si>
    <t>Gram</t>
  </si>
  <si>
    <t>BM</t>
  </si>
  <si>
    <t>BYR</t>
  </si>
  <si>
    <t>g/100g</t>
  </si>
  <si>
    <t>Bhutan</t>
  </si>
  <si>
    <t>BT</t>
  </si>
  <si>
    <t>BZD</t>
  </si>
  <si>
    <t>g/dL</t>
  </si>
  <si>
    <t>Bolivia, Plurinational State of</t>
  </si>
  <si>
    <t>Gy</t>
  </si>
  <si>
    <t>BO</t>
  </si>
  <si>
    <t>Gray</t>
  </si>
  <si>
    <t>CAD</t>
  </si>
  <si>
    <t>Absorbed Dose (of Ionising Radiation)</t>
  </si>
  <si>
    <t>H</t>
  </si>
  <si>
    <t>Bonaire, Sint Eustatius and Saba</t>
  </si>
  <si>
    <t>Henry</t>
  </si>
  <si>
    <t>BQ</t>
  </si>
  <si>
    <t>Inductance</t>
  </si>
  <si>
    <t>CDF</t>
  </si>
  <si>
    <t>hour</t>
  </si>
  <si>
    <t>Bosnia and Herzegovina</t>
  </si>
  <si>
    <t>BA</t>
  </si>
  <si>
    <t>CHE</t>
  </si>
  <si>
    <t>ha</t>
  </si>
  <si>
    <t>hectare</t>
  </si>
  <si>
    <t>1 ha = 10 000 m2</t>
  </si>
  <si>
    <t>Botswana</t>
  </si>
  <si>
    <t>BW</t>
  </si>
  <si>
    <t>CHF</t>
  </si>
  <si>
    <t>Hz</t>
  </si>
  <si>
    <t>Hertz</t>
  </si>
  <si>
    <t>Frequency</t>
  </si>
  <si>
    <t>Bouvet Island</t>
  </si>
  <si>
    <t>in 1 swab</t>
  </si>
  <si>
    <t>BV</t>
  </si>
  <si>
    <t>CHW</t>
  </si>
  <si>
    <t>Intestinal enterococci per g/mL</t>
  </si>
  <si>
    <t>Brazil</t>
  </si>
  <si>
    <t>BR</t>
  </si>
  <si>
    <t>CLF</t>
  </si>
  <si>
    <t>IU/g</t>
  </si>
  <si>
    <t>British Indian Ocean Territory</t>
  </si>
  <si>
    <t>IO</t>
  </si>
  <si>
    <t>CLP</t>
  </si>
  <si>
    <t>IU/kg</t>
  </si>
  <si>
    <t>J</t>
  </si>
  <si>
    <t>Brunei Darussalam</t>
  </si>
  <si>
    <t>Joule</t>
  </si>
  <si>
    <t>BN</t>
  </si>
  <si>
    <t>Energy, Work, Heat</t>
  </si>
  <si>
    <t>CNY</t>
  </si>
  <si>
    <t>J/g</t>
  </si>
  <si>
    <t>Bulgaria</t>
  </si>
  <si>
    <t>BG</t>
  </si>
  <si>
    <t>COP</t>
  </si>
  <si>
    <t>K</t>
  </si>
  <si>
    <t>Kelvin</t>
  </si>
  <si>
    <t>Temperature</t>
  </si>
  <si>
    <t>Burkina Faso</t>
  </si>
  <si>
    <t>BF</t>
  </si>
  <si>
    <t>COU</t>
  </si>
  <si>
    <t>kat</t>
  </si>
  <si>
    <t>Katal</t>
  </si>
  <si>
    <t>Catalytic Activity</t>
  </si>
  <si>
    <t>Burundi</t>
  </si>
  <si>
    <t>BI</t>
  </si>
  <si>
    <t>CRC</t>
  </si>
  <si>
    <t>KCal/100g</t>
  </si>
  <si>
    <t>Cambodia</t>
  </si>
  <si>
    <t>kg</t>
  </si>
  <si>
    <t>KH</t>
  </si>
  <si>
    <t>Kilogram</t>
  </si>
  <si>
    <t>CUC</t>
  </si>
  <si>
    <t>Mass</t>
  </si>
  <si>
    <t>kg/m2</t>
  </si>
  <si>
    <t>Kilogram per Square Metre</t>
  </si>
  <si>
    <t>Cameroon</t>
  </si>
  <si>
    <t>Surface Density</t>
  </si>
  <si>
    <t>CM</t>
  </si>
  <si>
    <t>CUP</t>
  </si>
  <si>
    <t>kg/m3</t>
  </si>
  <si>
    <t>Kilogram per Cubic Metre</t>
  </si>
  <si>
    <t>Density</t>
  </si>
  <si>
    <t>Canada</t>
  </si>
  <si>
    <t>CA</t>
  </si>
  <si>
    <t>CVE</t>
  </si>
  <si>
    <t>kJ</t>
  </si>
  <si>
    <t>Kilojoule</t>
  </si>
  <si>
    <t>Cape Verde</t>
  </si>
  <si>
    <t>CV</t>
  </si>
  <si>
    <t>CZK</t>
  </si>
  <si>
    <t>km</t>
  </si>
  <si>
    <t>Kilometre</t>
  </si>
  <si>
    <t>Cayman Islands</t>
  </si>
  <si>
    <t>KY</t>
  </si>
  <si>
    <t>DJF</t>
  </si>
  <si>
    <t>km/h</t>
  </si>
  <si>
    <t>Kilometre per hour</t>
  </si>
  <si>
    <t>1 km/h = 0.278 m/s</t>
  </si>
  <si>
    <t>Central African Republic</t>
  </si>
  <si>
    <t>CF</t>
  </si>
  <si>
    <t>DKK</t>
  </si>
  <si>
    <t>kPa</t>
  </si>
  <si>
    <t>Chad</t>
  </si>
  <si>
    <t>TD</t>
  </si>
  <si>
    <t>DOP</t>
  </si>
  <si>
    <t>kW</t>
  </si>
  <si>
    <t>Kilowatt</t>
  </si>
  <si>
    <t>1 kW = 1000 W</t>
  </si>
  <si>
    <t>Chile</t>
  </si>
  <si>
    <t>CL</t>
  </si>
  <si>
    <t>DZD</t>
  </si>
  <si>
    <t>kW⋅h</t>
  </si>
  <si>
    <t>Kilowatt-hour</t>
  </si>
  <si>
    <t>1 kW⋅h = 3.6 MJ</t>
  </si>
  <si>
    <t>China</t>
  </si>
  <si>
    <t>CN</t>
  </si>
  <si>
    <t>EGP</t>
  </si>
  <si>
    <t>Litre</t>
  </si>
  <si>
    <t>L. monocytogenes per g/mL</t>
  </si>
  <si>
    <t>Christmas Island</t>
  </si>
  <si>
    <t>CX</t>
  </si>
  <si>
    <t>ERN</t>
  </si>
  <si>
    <t>Lactic acid bacteria per g/mL</t>
  </si>
  <si>
    <t>Cocos (Keeling) Islands</t>
  </si>
  <si>
    <t>CC</t>
  </si>
  <si>
    <t>ETB</t>
  </si>
  <si>
    <t>Listeria spp. per g/mL</t>
  </si>
  <si>
    <t>Colombia</t>
  </si>
  <si>
    <t>Listeria spp. per swab</t>
  </si>
  <si>
    <t>CO</t>
  </si>
  <si>
    <t>EUR</t>
  </si>
  <si>
    <t>lm</t>
  </si>
  <si>
    <t>Lumen</t>
  </si>
  <si>
    <t>Luminous Flux</t>
  </si>
  <si>
    <t>Comoros</t>
  </si>
  <si>
    <t>KM</t>
  </si>
  <si>
    <t>FJD</t>
  </si>
  <si>
    <t>lx</t>
  </si>
  <si>
    <t>Lux</t>
  </si>
  <si>
    <t>Illuminance</t>
  </si>
  <si>
    <t>Congo</t>
  </si>
  <si>
    <t>CG</t>
  </si>
  <si>
    <t>FKP</t>
  </si>
  <si>
    <t>m</t>
  </si>
  <si>
    <t>Metre</t>
  </si>
  <si>
    <t>Length</t>
  </si>
  <si>
    <t>Congo, the Democratic Republic of the</t>
  </si>
  <si>
    <t>CD</t>
  </si>
  <si>
    <t>m/s</t>
  </si>
  <si>
    <t>GBP</t>
  </si>
  <si>
    <t>Metre per Second</t>
  </si>
  <si>
    <t>Speed, Velocity</t>
  </si>
  <si>
    <t>m/s2</t>
  </si>
  <si>
    <t>Cook Islands</t>
  </si>
  <si>
    <t>Metre per Second Squared</t>
  </si>
  <si>
    <t>CK</t>
  </si>
  <si>
    <t>Acceleration</t>
  </si>
  <si>
    <t>GEL</t>
  </si>
  <si>
    <t>m2</t>
  </si>
  <si>
    <t>Square Metre</t>
  </si>
  <si>
    <t>Area</t>
  </si>
  <si>
    <t>Costa Rica</t>
  </si>
  <si>
    <t>CR</t>
  </si>
  <si>
    <t>GHS</t>
  </si>
  <si>
    <t>m3</t>
  </si>
  <si>
    <t>Cubic Metre</t>
  </si>
  <si>
    <t>Côte d'Ivoire</t>
  </si>
  <si>
    <t>CI</t>
  </si>
  <si>
    <t>GIP</t>
  </si>
  <si>
    <t>m3/kg</t>
  </si>
  <si>
    <t>Cubic Metre per Kilogram</t>
  </si>
  <si>
    <t>Specific Volume</t>
  </si>
  <si>
    <t>Croatia</t>
  </si>
  <si>
    <t>HR</t>
  </si>
  <si>
    <t>GMD</t>
  </si>
  <si>
    <t>meq/kg</t>
  </si>
  <si>
    <t>mg</t>
  </si>
  <si>
    <t>Milligram</t>
  </si>
  <si>
    <t>Cuba</t>
  </si>
  <si>
    <t>CU</t>
  </si>
  <si>
    <t>GNF</t>
  </si>
  <si>
    <t>mg/100g</t>
  </si>
  <si>
    <t>Curaçao</t>
  </si>
  <si>
    <t>mg/g</t>
  </si>
  <si>
    <t>CW</t>
  </si>
  <si>
    <t>GTQ</t>
  </si>
  <si>
    <t>mg/kg</t>
  </si>
  <si>
    <t>Cyprus</t>
  </si>
  <si>
    <t>CY</t>
  </si>
  <si>
    <t>GYD</t>
  </si>
  <si>
    <t>mg/L</t>
  </si>
  <si>
    <t>Miligram per Liter</t>
  </si>
  <si>
    <t>Concentration</t>
  </si>
  <si>
    <t>Czech Republic</t>
  </si>
  <si>
    <t>CZ</t>
  </si>
  <si>
    <t>HKD</t>
  </si>
  <si>
    <t>mg/m3</t>
  </si>
  <si>
    <t>Denmark</t>
  </si>
  <si>
    <t>DK</t>
  </si>
  <si>
    <t>HNL</t>
  </si>
  <si>
    <t>mgKOH/g</t>
  </si>
  <si>
    <t>Djibouti</t>
  </si>
  <si>
    <t>DJ</t>
  </si>
  <si>
    <t>HRK</t>
  </si>
  <si>
    <t>MICROBIOLOGY:</t>
  </si>
  <si>
    <t>Dominica</t>
  </si>
  <si>
    <t>DM</t>
  </si>
  <si>
    <t>Microorganisms / swab</t>
  </si>
  <si>
    <t>HTG</t>
  </si>
  <si>
    <t>Microorganisms per g/mL</t>
  </si>
  <si>
    <t>Dominican Republic</t>
  </si>
  <si>
    <t>DO</t>
  </si>
  <si>
    <t>HUF</t>
  </si>
  <si>
    <t>microS/cm</t>
  </si>
  <si>
    <t>Microsiemens per centimeter</t>
  </si>
  <si>
    <t>Ecuador</t>
  </si>
  <si>
    <t>EC</t>
  </si>
  <si>
    <t>IDR</t>
  </si>
  <si>
    <t>minute</t>
  </si>
  <si>
    <t>Egypt</t>
  </si>
  <si>
    <t>EG</t>
  </si>
  <si>
    <t>MJ</t>
  </si>
  <si>
    <t>ILS</t>
  </si>
  <si>
    <t>Megajoule</t>
  </si>
  <si>
    <t>1 MJ = 1000 kJ</t>
  </si>
  <si>
    <t>El Salvador</t>
  </si>
  <si>
    <t>Millilitre</t>
  </si>
  <si>
    <t>SV</t>
  </si>
  <si>
    <t>INR</t>
  </si>
  <si>
    <t>mol</t>
  </si>
  <si>
    <t>Mole</t>
  </si>
  <si>
    <t>Amount of Substance</t>
  </si>
  <si>
    <t>Equatorial Guinea</t>
  </si>
  <si>
    <t>GQ</t>
  </si>
  <si>
    <t>IQD</t>
  </si>
  <si>
    <t>mol/m3</t>
  </si>
  <si>
    <t>Mole per Cubic Metre</t>
  </si>
  <si>
    <t>Eritrea</t>
  </si>
  <si>
    <t>ER</t>
  </si>
  <si>
    <t>MPN / 100mL</t>
  </si>
  <si>
    <t>IRR</t>
  </si>
  <si>
    <t>MPN / g or mL</t>
  </si>
  <si>
    <t>Estonia</t>
  </si>
  <si>
    <t>EE</t>
  </si>
  <si>
    <t>ISK</t>
  </si>
  <si>
    <t>MPN / swab</t>
  </si>
  <si>
    <t>N</t>
  </si>
  <si>
    <t>Newton</t>
  </si>
  <si>
    <t>Force, Weight</t>
  </si>
  <si>
    <t>Ethiopia</t>
  </si>
  <si>
    <t>ET</t>
  </si>
  <si>
    <t>JMD</t>
  </si>
  <si>
    <t>ng/L</t>
  </si>
  <si>
    <t>ng/mL</t>
  </si>
  <si>
    <t>Falkland Islands (Malvinas)</t>
  </si>
  <si>
    <t>FK</t>
  </si>
  <si>
    <t>JOD</t>
  </si>
  <si>
    <t>NTU</t>
  </si>
  <si>
    <t>Faroe Islands</t>
  </si>
  <si>
    <t>FO</t>
  </si>
  <si>
    <t>JPY</t>
  </si>
  <si>
    <t>Pa</t>
  </si>
  <si>
    <t>Pascal</t>
  </si>
  <si>
    <t>Pressure, Stress</t>
  </si>
  <si>
    <t>Fiji</t>
  </si>
  <si>
    <t>FJ</t>
  </si>
  <si>
    <t>KES</t>
  </si>
  <si>
    <t>ppb</t>
  </si>
  <si>
    <t>Parts per Billion</t>
  </si>
  <si>
    <t>Finland</t>
  </si>
  <si>
    <t>FI</t>
  </si>
  <si>
    <t>ppm</t>
  </si>
  <si>
    <t>KGS</t>
  </si>
  <si>
    <t>Parts per Million</t>
  </si>
  <si>
    <t>Presumptive B.cereus / g or mL</t>
  </si>
  <si>
    <t>France</t>
  </si>
  <si>
    <t>FR</t>
  </si>
  <si>
    <t>KHR</t>
  </si>
  <si>
    <t>Pt-Co</t>
  </si>
  <si>
    <t>French Guiana</t>
  </si>
  <si>
    <t>GF</t>
  </si>
  <si>
    <t>rad</t>
  </si>
  <si>
    <t>KMF</t>
  </si>
  <si>
    <t>Radiannote 1</t>
  </si>
  <si>
    <t>Plane Angle</t>
  </si>
  <si>
    <t>Siemens</t>
  </si>
  <si>
    <t>French Polynesia</t>
  </si>
  <si>
    <t>Electrical Conductance</t>
  </si>
  <si>
    <t>PF</t>
  </si>
  <si>
    <t>KPW</t>
  </si>
  <si>
    <t>s</t>
  </si>
  <si>
    <t>Second</t>
  </si>
  <si>
    <t>Time</t>
  </si>
  <si>
    <t>French Southern Territories</t>
  </si>
  <si>
    <t>TF</t>
  </si>
  <si>
    <t>KRW</t>
  </si>
  <si>
    <t>Sv</t>
  </si>
  <si>
    <t>Sievert</t>
  </si>
  <si>
    <t>Equivalent Dose (Of Ionising Radiation)</t>
  </si>
  <si>
    <t>Gabon</t>
  </si>
  <si>
    <t>GA</t>
  </si>
  <si>
    <t>t</t>
  </si>
  <si>
    <t>KWD</t>
  </si>
  <si>
    <t>Metric ton</t>
  </si>
  <si>
    <t>1 t = 1000 kg</t>
  </si>
  <si>
    <t>T</t>
  </si>
  <si>
    <t>Gambia</t>
  </si>
  <si>
    <t>Tesla</t>
  </si>
  <si>
    <t>GM</t>
  </si>
  <si>
    <t>Magnetic Flux Density</t>
  </si>
  <si>
    <t>KYD</t>
  </si>
  <si>
    <t>u</t>
  </si>
  <si>
    <t>Unified atomic mass unit</t>
  </si>
  <si>
    <t>1 u = 1.660 54 x 10-27 kg, approximately</t>
  </si>
  <si>
    <t>Georgia</t>
  </si>
  <si>
    <t>GE</t>
  </si>
  <si>
    <t>KZT</t>
  </si>
  <si>
    <t>ug/Kg</t>
  </si>
  <si>
    <t>Germany</t>
  </si>
  <si>
    <t>ug/L</t>
  </si>
  <si>
    <t>DE</t>
  </si>
  <si>
    <t>LAK</t>
  </si>
  <si>
    <t>V</t>
  </si>
  <si>
    <t>Volt</t>
  </si>
  <si>
    <t>Voltage (Electrical Potential), Emf</t>
  </si>
  <si>
    <t>Ghana</t>
  </si>
  <si>
    <t>GH</t>
  </si>
  <si>
    <t>LBP</t>
  </si>
  <si>
    <t>W</t>
  </si>
  <si>
    <t>Watt</t>
  </si>
  <si>
    <t>Gibraltar</t>
  </si>
  <si>
    <t>Power, Radiant Flux</t>
  </si>
  <si>
    <t>GI</t>
  </si>
  <si>
    <t>LKR</t>
  </si>
  <si>
    <t>Wb</t>
  </si>
  <si>
    <t>Weber</t>
  </si>
  <si>
    <t>Magnetic Flux</t>
  </si>
  <si>
    <t>Greece</t>
  </si>
  <si>
    <t>GR</t>
  </si>
  <si>
    <t>LRD</t>
  </si>
  <si>
    <t>µg/L</t>
  </si>
  <si>
    <t>Greenland</t>
  </si>
  <si>
    <t>GL</t>
  </si>
  <si>
    <t>LSL</t>
  </si>
  <si>
    <t>µg/m3</t>
  </si>
  <si>
    <t>Grenada</t>
  </si>
  <si>
    <t>Ω</t>
  </si>
  <si>
    <t>GD</t>
  </si>
  <si>
    <t>Ohm</t>
  </si>
  <si>
    <t>LTL</t>
  </si>
  <si>
    <t>Resistance, Impedance, Reactance</t>
  </si>
  <si>
    <t>Guadeloupe</t>
  </si>
  <si>
    <t>GP</t>
  </si>
  <si>
    <t>LVL</t>
  </si>
  <si>
    <t>Guam</t>
  </si>
  <si>
    <t>GU</t>
  </si>
  <si>
    <t>LYD</t>
  </si>
  <si>
    <t>Guatemala</t>
  </si>
  <si>
    <t>GT</t>
  </si>
  <si>
    <t>MAD</t>
  </si>
  <si>
    <t>Guernsey</t>
  </si>
  <si>
    <t>GG</t>
  </si>
  <si>
    <t>MDL</t>
  </si>
  <si>
    <t>Guinea</t>
  </si>
  <si>
    <t>GN</t>
  </si>
  <si>
    <t>MGA</t>
  </si>
  <si>
    <t>Guinea-Bissau</t>
  </si>
  <si>
    <t>GW</t>
  </si>
  <si>
    <t>MKD</t>
  </si>
  <si>
    <t>Guyana</t>
  </si>
  <si>
    <t>GY</t>
  </si>
  <si>
    <t>MMK</t>
  </si>
  <si>
    <t>Haiti</t>
  </si>
  <si>
    <t>HT</t>
  </si>
  <si>
    <t>MNT</t>
  </si>
  <si>
    <t>Heard Island and McDonald Islands</t>
  </si>
  <si>
    <t>HM</t>
  </si>
  <si>
    <t>MOP</t>
  </si>
  <si>
    <t>Holy See (Vatican City State)</t>
  </si>
  <si>
    <t>VA</t>
  </si>
  <si>
    <t>MRO</t>
  </si>
  <si>
    <t>Honduras</t>
  </si>
  <si>
    <t>HN</t>
  </si>
  <si>
    <t>MUR</t>
  </si>
  <si>
    <t>Hong Kong</t>
  </si>
  <si>
    <t>HK</t>
  </si>
  <si>
    <t>MVR</t>
  </si>
  <si>
    <t>Hungary</t>
  </si>
  <si>
    <t>HU</t>
  </si>
  <si>
    <t>MWK</t>
  </si>
  <si>
    <t>Iceland</t>
  </si>
  <si>
    <t>IS</t>
  </si>
  <si>
    <t>MXN</t>
  </si>
  <si>
    <t>India</t>
  </si>
  <si>
    <t>IN</t>
  </si>
  <si>
    <t>MXV</t>
  </si>
  <si>
    <t>Indonesia</t>
  </si>
  <si>
    <t>MYR</t>
  </si>
  <si>
    <t>Iran, Islamic Republic of</t>
  </si>
  <si>
    <t>IR</t>
  </si>
  <si>
    <t>MZN</t>
  </si>
  <si>
    <t>Iraq</t>
  </si>
  <si>
    <t>IQ</t>
  </si>
  <si>
    <t>NAD</t>
  </si>
  <si>
    <t>Ireland</t>
  </si>
  <si>
    <t>IE</t>
  </si>
  <si>
    <t>NGN</t>
  </si>
  <si>
    <t>Isle of Man</t>
  </si>
  <si>
    <t>IM</t>
  </si>
  <si>
    <t>NIO</t>
  </si>
  <si>
    <t>Israel</t>
  </si>
  <si>
    <t>IL</t>
  </si>
  <si>
    <t>NOK</t>
  </si>
  <si>
    <t>Italy</t>
  </si>
  <si>
    <t>IT</t>
  </si>
  <si>
    <t>NPR</t>
  </si>
  <si>
    <t>Jamaica</t>
  </si>
  <si>
    <t>JM</t>
  </si>
  <si>
    <t>NZD</t>
  </si>
  <si>
    <t>Japan</t>
  </si>
  <si>
    <t>JP</t>
  </si>
  <si>
    <t>OMR</t>
  </si>
  <si>
    <t>Jersey</t>
  </si>
  <si>
    <t>JE</t>
  </si>
  <si>
    <t>PAB</t>
  </si>
  <si>
    <t>Jordan</t>
  </si>
  <si>
    <t>JO</t>
  </si>
  <si>
    <t>PEN</t>
  </si>
  <si>
    <t>Kazakhstan</t>
  </si>
  <si>
    <t>KZ</t>
  </si>
  <si>
    <t>PGK</t>
  </si>
  <si>
    <t>Kenya</t>
  </si>
  <si>
    <t>KE</t>
  </si>
  <si>
    <t>PHP</t>
  </si>
  <si>
    <t>Kiribati</t>
  </si>
  <si>
    <t>KI</t>
  </si>
  <si>
    <t>PKR</t>
  </si>
  <si>
    <t>Korea, Democratic People's Republic of</t>
  </si>
  <si>
    <t>KP</t>
  </si>
  <si>
    <t>PLN</t>
  </si>
  <si>
    <t>Korea, Republic of</t>
  </si>
  <si>
    <t>KR</t>
  </si>
  <si>
    <t>PYG</t>
  </si>
  <si>
    <t>Kuwait</t>
  </si>
  <si>
    <t>KW</t>
  </si>
  <si>
    <t>QAR</t>
  </si>
  <si>
    <t>Kyrgyzstan</t>
  </si>
  <si>
    <t>KG</t>
  </si>
  <si>
    <t>RON</t>
  </si>
  <si>
    <t>Lao People's Democratic Republic</t>
  </si>
  <si>
    <t>LA</t>
  </si>
  <si>
    <t>RSD</t>
  </si>
  <si>
    <t>Latvia</t>
  </si>
  <si>
    <t>LV</t>
  </si>
  <si>
    <t>RUB</t>
  </si>
  <si>
    <t>Lebanon</t>
  </si>
  <si>
    <t>LB</t>
  </si>
  <si>
    <t>RWF</t>
  </si>
  <si>
    <t>Lesotho</t>
  </si>
  <si>
    <t>LS</t>
  </si>
  <si>
    <t>SAR</t>
  </si>
  <si>
    <t>Liberia</t>
  </si>
  <si>
    <t>LR</t>
  </si>
  <si>
    <t>SBD</t>
  </si>
  <si>
    <t>Libya</t>
  </si>
  <si>
    <t>LY</t>
  </si>
  <si>
    <t>SCR</t>
  </si>
  <si>
    <t>Liechtenstein</t>
  </si>
  <si>
    <t>LI</t>
  </si>
  <si>
    <t>SDG</t>
  </si>
  <si>
    <t>Lithuania</t>
  </si>
  <si>
    <t>LT</t>
  </si>
  <si>
    <t>SEK</t>
  </si>
  <si>
    <t>Luxembourg</t>
  </si>
  <si>
    <t>LU</t>
  </si>
  <si>
    <t>SGD</t>
  </si>
  <si>
    <t>Macao</t>
  </si>
  <si>
    <t>MO</t>
  </si>
  <si>
    <t>SHP</t>
  </si>
  <si>
    <t>Macedonia, the former Yugoslav Republic of</t>
  </si>
  <si>
    <t>MK</t>
  </si>
  <si>
    <t>SLL</t>
  </si>
  <si>
    <t>Madagascar</t>
  </si>
  <si>
    <t>MG</t>
  </si>
  <si>
    <t>SOS</t>
  </si>
  <si>
    <t>Malawi</t>
  </si>
  <si>
    <t>MW</t>
  </si>
  <si>
    <t>SRD</t>
  </si>
  <si>
    <t>Malaysia</t>
  </si>
  <si>
    <t>MY</t>
  </si>
  <si>
    <t>SSP</t>
  </si>
  <si>
    <t>Maldives</t>
  </si>
  <si>
    <t>MV</t>
  </si>
  <si>
    <t>STD</t>
  </si>
  <si>
    <t>Mali</t>
  </si>
  <si>
    <t>ML</t>
  </si>
  <si>
    <t>SYP</t>
  </si>
  <si>
    <t>Malta</t>
  </si>
  <si>
    <t>MT</t>
  </si>
  <si>
    <t>SZL</t>
  </si>
  <si>
    <t>Marshall Islands</t>
  </si>
  <si>
    <t>MH</t>
  </si>
  <si>
    <t>THB</t>
  </si>
  <si>
    <t>Martinique</t>
  </si>
  <si>
    <t>MQ</t>
  </si>
  <si>
    <t>TJS</t>
  </si>
  <si>
    <t>Mauritania</t>
  </si>
  <si>
    <t>MR</t>
  </si>
  <si>
    <t>TMT</t>
  </si>
  <si>
    <t>Mauritius</t>
  </si>
  <si>
    <t>MU</t>
  </si>
  <si>
    <t>TND</t>
  </si>
  <si>
    <t>Mayotte</t>
  </si>
  <si>
    <t>YT</t>
  </si>
  <si>
    <t>TOP</t>
  </si>
  <si>
    <t>Mexico</t>
  </si>
  <si>
    <t>MX</t>
  </si>
  <si>
    <t>TRY</t>
  </si>
  <si>
    <t>Micronesia, Federated States of</t>
  </si>
  <si>
    <t>FM</t>
  </si>
  <si>
    <t>TTD</t>
  </si>
  <si>
    <t>Moldova, Republic of</t>
  </si>
  <si>
    <t>MD</t>
  </si>
  <si>
    <t>TWD</t>
  </si>
  <si>
    <t>Monaco</t>
  </si>
  <si>
    <t>MC</t>
  </si>
  <si>
    <t>TZS</t>
  </si>
  <si>
    <t>Mongolia</t>
  </si>
  <si>
    <t>MN</t>
  </si>
  <si>
    <t>UAH</t>
  </si>
  <si>
    <t>Montenegro</t>
  </si>
  <si>
    <t>ME</t>
  </si>
  <si>
    <t>UGX</t>
  </si>
  <si>
    <t>Montserrat</t>
  </si>
  <si>
    <t>MS</t>
  </si>
  <si>
    <t>USD</t>
  </si>
  <si>
    <t>Morocco</t>
  </si>
  <si>
    <t>MA</t>
  </si>
  <si>
    <t>USN</t>
  </si>
  <si>
    <t>Mozambique</t>
  </si>
  <si>
    <t>MZ</t>
  </si>
  <si>
    <t>USS</t>
  </si>
  <si>
    <t>Myanmar</t>
  </si>
  <si>
    <t>MM</t>
  </si>
  <si>
    <t>UYI</t>
  </si>
  <si>
    <t>Namibia</t>
  </si>
  <si>
    <t>NA</t>
  </si>
  <si>
    <t>UYU</t>
  </si>
  <si>
    <t>Nauru</t>
  </si>
  <si>
    <t>NR</t>
  </si>
  <si>
    <t>UZS</t>
  </si>
  <si>
    <t>Nepal</t>
  </si>
  <si>
    <t>NP</t>
  </si>
  <si>
    <t>VEF</t>
  </si>
  <si>
    <t>Netherlands</t>
  </si>
  <si>
    <t>NL</t>
  </si>
  <si>
    <t>VND</t>
  </si>
  <si>
    <t>New Caledonia</t>
  </si>
  <si>
    <t>NC</t>
  </si>
  <si>
    <t>VUV</t>
  </si>
  <si>
    <t>New Zealand</t>
  </si>
  <si>
    <t>NZ</t>
  </si>
  <si>
    <t>WST</t>
  </si>
  <si>
    <t>Nicaragua</t>
  </si>
  <si>
    <t>NI</t>
  </si>
  <si>
    <t>XAF</t>
  </si>
  <si>
    <t>Niger</t>
  </si>
  <si>
    <t>NE</t>
  </si>
  <si>
    <t>XAG</t>
  </si>
  <si>
    <t>Nigeria</t>
  </si>
  <si>
    <t>NG</t>
  </si>
  <si>
    <t>XAU</t>
  </si>
  <si>
    <t>Niue</t>
  </si>
  <si>
    <t>NU</t>
  </si>
  <si>
    <t>XBA</t>
  </si>
  <si>
    <t>Norfolk Island</t>
  </si>
  <si>
    <t>NF</t>
  </si>
  <si>
    <t>XBB</t>
  </si>
  <si>
    <t>Northern Mariana Islands</t>
  </si>
  <si>
    <t>MP</t>
  </si>
  <si>
    <t>XBC</t>
  </si>
  <si>
    <t>Norway</t>
  </si>
  <si>
    <t>NO</t>
  </si>
  <si>
    <t>XBD</t>
  </si>
  <si>
    <t>Oman</t>
  </si>
  <si>
    <t>OM</t>
  </si>
  <si>
    <t>XCD</t>
  </si>
  <si>
    <t>Pakistan</t>
  </si>
  <si>
    <t>PK</t>
  </si>
  <si>
    <t>XDR</t>
  </si>
  <si>
    <t>Palau</t>
  </si>
  <si>
    <t>PW</t>
  </si>
  <si>
    <t>XFU</t>
  </si>
  <si>
    <t>Palestine, State of</t>
  </si>
  <si>
    <t>PS</t>
  </si>
  <si>
    <t>XOF</t>
  </si>
  <si>
    <t>Panama</t>
  </si>
  <si>
    <t>PA</t>
  </si>
  <si>
    <t>XPD</t>
  </si>
  <si>
    <t>Papua New Guinea</t>
  </si>
  <si>
    <t>PG</t>
  </si>
  <si>
    <t>XPF</t>
  </si>
  <si>
    <t>Paraguay</t>
  </si>
  <si>
    <t>PY</t>
  </si>
  <si>
    <t>XPT</t>
  </si>
  <si>
    <t>Peru</t>
  </si>
  <si>
    <t>PE</t>
  </si>
  <si>
    <t>XTS</t>
  </si>
  <si>
    <t>Philippines</t>
  </si>
  <si>
    <t>PH</t>
  </si>
  <si>
    <t>XXX</t>
  </si>
  <si>
    <t>Pitcairn</t>
  </si>
  <si>
    <t>PN</t>
  </si>
  <si>
    <t>YER</t>
  </si>
  <si>
    <t>Poland</t>
  </si>
  <si>
    <t>PL</t>
  </si>
  <si>
    <t>ZAR</t>
  </si>
  <si>
    <t>Portugal</t>
  </si>
  <si>
    <t>PT</t>
  </si>
  <si>
    <t>ZMK</t>
  </si>
  <si>
    <t>Puerto Rico</t>
  </si>
  <si>
    <t>PR</t>
  </si>
  <si>
    <t>ZWL</t>
  </si>
  <si>
    <t>Qatar</t>
  </si>
  <si>
    <t>QA</t>
  </si>
  <si>
    <t>Réunion</t>
  </si>
  <si>
    <t>RE</t>
  </si>
  <si>
    <t>Romania</t>
  </si>
  <si>
    <t>RO</t>
  </si>
  <si>
    <t>Russian Federation</t>
  </si>
  <si>
    <t>RU</t>
  </si>
  <si>
    <t>Rwanda</t>
  </si>
  <si>
    <t>RW</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</si>
  <si>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</si>
  <si>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</si>
  <si>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</si>
  <si>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</si>
  <si>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</si>
  <si>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</si>
  <si>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</si>
  <si>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</si>
  <si>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</si>
  <si>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</si>
  <si>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</si>
  <si>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</si>
  <si>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</si>
  <si>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</si>
  <si>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</si>
  <si>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</si>
  <si>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</si>
  <si>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</si>
  <si>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</si>
  <si>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</si>
  <si>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</si>
  <si>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</si>
  <si>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</si>
  <si>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</si>
  <si>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</si>
  <si>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</si>
  <si>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</si>
  <si>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</si>
  <si>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</si>
  <si>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</si>
  <si>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</si>
  <si>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</si>
  <si>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</si>
  <si>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</si>
  <si>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</si>
  <si>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</si>
  <si>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</si>
  <si>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</si>
  <si>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</si>
  <si>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</si>
  <si>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</si>
  <si>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</si>
  <si>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</si>
  <si>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</si>
  <si>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</si>
  <si>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</si>
  <si>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</si>
  <si>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</si>
  <si>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</si>
  <si>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</si>
  <si>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</si>
  <si>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</si>
  <si>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t>
  </si>
  <si>
    <t>SD</t>
  </si>
  <si>
    <t>Suriname</t>
  </si>
  <si>
    <t>SR</t>
  </si>
  <si>
    <t>Svalbard and Jan Mayen</t>
  </si>
  <si>
    <t>SJ</t>
  </si>
  <si>
    <t>Swaziland</t>
  </si>
  <si>
    <t>SZ</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</si>
  <si>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</si>
  <si>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</si>
  <si>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</si>
  <si>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</si>
  <si>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</si>
  <si>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</si>
  <si>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</si>
  <si>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</si>
  <si>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</si>
  <si>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</si>
  <si>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</si>
  <si>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</si>
  <si>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</si>
  <si>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</si>
  <si>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</si>
  <si>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</si>
  <si>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</si>
  <si>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</si>
  <si>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</si>
  <si>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</si>
  <si>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</si>
  <si>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</si>
  <si>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</si>
  <si>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</si>
  <si>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</si>
  <si>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</si>
  <si>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</si>
  <si>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</si>
  <si>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</si>
  <si>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</si>
  <si>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</si>
  <si>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</si>
  <si>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</si>
  <si>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</si>
  <si>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</si>
  <si>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</si>
  <si>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</si>
  <si>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</si>
  <si>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</si>
  <si>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</si>
  <si>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t>
  </si>
  <si>
    <t>GB</t>
  </si>
  <si>
    <t>United States</t>
  </si>
  <si>
    <t>US</t>
  </si>
  <si>
    <t>United States Minor Outlying Islands</t>
  </si>
  <si>
    <t>UM</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</si>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</sst>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M/d/yyyy"/>
    <numFmt numFmtId="166" formatCode="&quot;TRUE&quot;;&quot;TRUE&quot;;&quot;FALSE&quot;"/>
  </numFmts>
  <fonts count="47">
    <font>
      <sz val="11.0"/>
      <color rgb="FF000000"/>
      <name val="Calibri"/>
    </font>
    <font>
      <sz val="10.0"/>
      <color rgb="FF999999"/>
      <name val="Open Sans"/>
    </font>
    <font>
      <sz val="10.0"/>
      <color rgb="FF434343"/>
      <name val="Open Sans"/>
    </font>
    <font>
      <sz val="18.0"/>
      <color rgb="FFFFFFFF"/>
      <name val="Open Sans"/>
    </font>
    <font>
      <sz val="14.0"/>
      <color rgb="FFFFFFFF"/>
      <name val="Open Sans"/>
    </font>
    <font>
      <sz val="14.0"/>
      <color rgb="FF000000"/>
      <name val="Open Sans"/>
    </font>
    <font>
      <sz val="18.0"/>
      <color rgb="FFFFFFFF"/>
      <name val="Arial"/>
    </font>
    <font>
      <i/>
      <sz val="10.0"/>
      <color rgb="FFEFEFEF"/>
      <name val="Open Sans"/>
    </font>
    <font>
      <sz val="10.0"/>
      <color rgb="FFFFFFFF"/>
      <name val="Open Sans"/>
    </font>
    <font>
      <sz val="11.0"/>
      <color rgb="FFFFFFFF"/>
      <name val="Open Sans"/>
    </font>
    <font/>
    <font>
      <i/>
      <sz val="10.0"/>
      <color rgb="FF434343"/>
      <name val="Open Sans"/>
    </font>
    <font>
      <sz val="10.0"/>
      <color rgb="FF000000"/>
      <name val="Open Sans"/>
    </font>
    <font>
      <sz val="8.0"/>
      <color rgb="FFFFFFFF"/>
      <name val="Open Sans"/>
    </font>
    <font>
      <sz val="11.0"/>
      <color rgb="FF000000"/>
      <name val="Open Sans"/>
    </font>
    <font>
      <sz val="11.0"/>
      <color rgb="FF434343"/>
      <name val="Open Sans"/>
    </font>
    <font>
      <sz val="11.0"/>
      <color rgb="FF434343"/>
    </font>
    <font>
      <sz val="12.0"/>
      <color rgb="FF434343"/>
      <name val="Open Sans"/>
    </font>
    <font>
      <sz val="12.0"/>
      <color rgb="FF1155CC"/>
      <name val="Open Sans"/>
    </font>
    <font>
      <sz val="14.0"/>
      <color rgb="FFFFFFFF"/>
      <name val="Arial"/>
    </font>
    <font>
      <sz val="11.0"/>
      <color rgb="FF1155CC"/>
      <name val="Open Sans"/>
    </font>
    <font>
      <sz val="11.0"/>
      <color rgb="FF0000FF"/>
      <name val="Open Sans"/>
    </font>
    <font>
      <i/>
      <sz val="10.0"/>
      <color rgb="FF999999"/>
      <name val="Open Sans"/>
    </font>
    <font>
      <sz val="11.0"/>
      <color rgb="FF666666"/>
      <name val="Open Sans"/>
    </font>
    <font>
      <i/>
      <sz val="11.0"/>
      <color rgb="FF434343"/>
      <name val="Open Sans"/>
    </font>
    <font>
      <sz val="11.0"/>
      <color rgb="FF660099"/>
      <name val="Open Sans"/>
    </font>
    <font>
      <sz val="11.0"/>
      <color rgb="FFEFEFEF"/>
      <name val="Open Sans"/>
    </font>
    <font>
      <i/>
      <sz val="9.0"/>
      <color rgb="FFEFEFEF"/>
      <name val="Open Sans"/>
    </font>
    <font>
      <i/>
      <sz val="10.0"/>
      <color rgb="FFB7B7B7"/>
      <name val="Open Sans"/>
    </font>
    <font>
      <sz val="12.0"/>
      <color rgb="FFEFEFEF"/>
      <name val="Open Sans"/>
    </font>
    <font>
      <i/>
      <sz val="10.0"/>
      <color rgb="FF666666"/>
      <name val="Open Sans"/>
    </font>
    <font>
      <b/>
      <sz val="11.0"/>
      <color rgb="FFFFFFFF"/>
      <name val="Open Sans"/>
    </font>
    <font>
      <i/>
      <sz val="9.0"/>
      <color rgb="FFB7B7B7"/>
      <name val="Open Sans"/>
    </font>
    <font>
      <sz val="11.0"/>
      <name val="Open Sans"/>
    </font>
    <font>
      <sz val="12.0"/>
      <color rgb="FFFFFFFF"/>
      <name val="Open Sans"/>
    </font>
    <font>
      <sz val="13.0"/>
      <color rgb="FFFFFFFF"/>
      <name val="Open Sans"/>
    </font>
    <font>
      <sz val="9.0"/>
      <color rgb="FF434343"/>
      <name val="Open Sans"/>
    </font>
    <font>
      <sz val="9.0"/>
      <color rgb="FF000000"/>
      <name val="Open Sans"/>
    </font>
    <font>
      <sz val="11.0"/>
    </font>
    <font>
      <sz val="10.0"/>
      <color rgb="FF434343"/>
      <name val="Arial"/>
    </font>
    <font>
      <sz val="16.0"/>
      <color rgb="FFFFFFFF"/>
      <name val="Open Sans"/>
    </font>
    <font>
      <color rgb="FF434343"/>
      <name val="Open Sans"/>
    </font>
    <font>
      <color rgb="FFFFFFFF"/>
      <name val="Open Sans"/>
    </font>
    <font>
      <sz val="10.0"/>
      <name val="Open Sans"/>
    </font>
    <font>
      <name val="Open Sans"/>
    </font>
    <font>
      <sz val="14.0"/>
    </font>
    <font>
      <name val="Arial"/>
    </font>
  </fonts>
  <fills count="11">
    <fill>
      <patternFill patternType="none"/>
    </fill>
    <fill>
      <patternFill patternType="lightGray"/>
    </fill>
    <fill>
      <patternFill patternType="solid">
        <fgColor rgb="FFFFFFFF"/>
        <bgColor rgb="FFFFFFFF"/>
      </patternFill>
    </fill>
    <fill>
      <patternFill patternType="solid">
        <fgColor rgb="FF3D85C6"/>
        <bgColor rgb="FF3D85C6"/>
      </patternFill>
    </fill>
    <fill>
      <patternFill patternType="solid">
        <fgColor rgb="FFF9F9CC"/>
        <bgColor rgb="FFF9F9CC"/>
      </patternFill>
    </fill>
    <fill>
      <patternFill patternType="solid">
        <fgColor rgb="FF0B5394"/>
        <bgColor rgb="FF0B5394"/>
      </patternFill>
    </fill>
    <fill>
      <patternFill patternType="solid">
        <fgColor rgb="FFEFEFEF"/>
        <bgColor rgb="FFEFEFEF"/>
      </patternFill>
    </fill>
    <fill>
      <patternFill patternType="solid">
        <fgColor rgb="FFFFFF00"/>
        <bgColor rgb="FFFFFF00"/>
      </patternFill>
    </fill>
    <fill>
      <patternFill patternType="solid">
        <fgColor rgb="FFF3F3F3"/>
        <bgColor rgb="FFF3F3F3"/>
      </patternFill>
    </fill>
    <fill>
      <patternFill patternType="solid">
        <fgColor rgb="FFE6FDDC"/>
        <bgColor rgb="FFE6FDDC"/>
      </patternFill>
    </fill>
    <fill>
      <patternFill patternType="solid">
        <fgColor rgb="FFFFFFE6"/>
        <bgColor rgb="FFFFFFE6"/>
      </patternFill>
    </fill>
  </fills>
  <borders count="23">
    <border/>
    <border>
      <left style="thin">
        <color rgb="FFB7B7B7"/>
      </left>
      <right style="thin">
        <color rgb="FFB7B7B7"/>
      </right>
      <top style="thin">
        <color rgb="FFB7B7B7"/>
      </top>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right/>
    </border>
    <border>
      <left style="thin">
        <color rgb="FF999999"/>
      </left>
      <right style="thin">
        <color rgb="FF999999"/>
      </right>
      <top style="thin">
        <color rgb="FF999999"/>
      </top>
      <bottom style="thin">
        <color rgb="FF999999"/>
      </bottom>
    </border>
    <border>
      <left/>
      <right/>
      <top/>
      <bottom/>
    </border>
    <border>
      <left/>
      <right/>
      <top/>
    </border>
    <border>
      <left/>
      <top/>
    </border>
    <border>
      <top/>
    </border>
    <border>
      <right/>
      <top/>
    </border>
    <border>
      <right/>
      <bottom/>
    </border>
    <border>
      <right/>
      <top/>
      <bottom/>
    </border>
    <border>
      <left/>
      <top/>
      <bottom/>
    </border>
    <border>
      <left/>
      <right/>
      <bottom/>
    </border>
    <border>
      <left style="thin">
        <color rgb="FF999999"/>
      </left>
      <top style="thin">
        <color rgb="FF999999"/>
      </top>
    </border>
    <border>
      <right style="thin">
        <color rgb="FF999999"/>
      </right>
      <top style="thin">
        <color rgb="FF999999"/>
      </top>
    </border>
    <border>
      <top style="thin">
        <color rgb="FF999999"/>
      </top>
    </border>
    <border>
      <left/>
      <top/>
      <bottom style="thin">
        <color rgb="FF999999"/>
      </bottom>
    </border>
    <border>
      <right style="thin">
        <color rgb="FF999999"/>
      </right>
      <top/>
      <bottom style="thin">
        <color rgb="FF999999"/>
      </bottom>
    </border>
    <border>
      <bottom/>
    </border>
    <border>
      <left/>
      <right/>
    </border>
  </borders>
  <cellStyleXfs count="1">
    <xf borderId="0" fillId="0" fontId="0" numFmtId="0" applyAlignment="1" applyFont="1"/>
  </cellStyleXfs>
  <cellXfs count="494">
    <xf borderId="0" fillId="0" fontId="0" numFmtId="0" xfId="0" applyAlignment="1" applyFont="1">
      <alignment readingOrder="0" shrinkToFit="0" vertical="bottom" wrapText="0"/>
    </xf>
    <xf borderId="0" fillId="0" fontId="1" numFmtId="0" xfId="0" applyAlignment="1" applyFont="1">
      <alignment shrinkToFit="0" vertical="center" wrapText="0"/>
    </xf>
    <xf borderId="0" fillId="0" fontId="2" numFmtId="0" xfId="0" applyAlignment="1" applyFont="1">
      <alignment horizontal="center" shrinkToFit="0" vertical="center" wrapText="1"/>
    </xf>
    <xf borderId="0" fillId="2" fontId="2" numFmtId="0" xfId="0" applyAlignment="1" applyFill="1" applyFont="1">
      <alignment horizontal="center" shrinkToFit="0" vertical="center" wrapText="1"/>
    </xf>
    <xf borderId="0" fillId="0" fontId="2" numFmtId="0" xfId="0" applyAlignment="1" applyFont="1">
      <alignment horizontal="center" readingOrder="0" shrinkToFit="0" vertical="center" wrapText="1"/>
    </xf>
    <xf borderId="0" fillId="3" fontId="3" numFmtId="0" xfId="0" applyAlignment="1" applyFill="1" applyFont="1">
      <alignment horizontal="left" readingOrder="0" shrinkToFit="0" vertical="center" wrapText="0"/>
    </xf>
    <xf borderId="0" fillId="3" fontId="4" numFmtId="0" xfId="0" applyAlignment="1" applyFont="1">
      <alignment horizontal="center" shrinkToFit="0" vertical="center" wrapText="0"/>
    </xf>
    <xf borderId="1" fillId="0" fontId="2" numFmtId="0" xfId="0" applyAlignment="1" applyBorder="1" applyFont="1">
      <alignment horizontal="center" shrinkToFit="0" vertical="center" wrapText="1"/>
    </xf>
    <xf borderId="0" fillId="0" fontId="5" numFmtId="0" xfId="0" applyAlignment="1" applyFont="1">
      <alignment shrinkToFit="0" vertical="center" wrapText="0"/>
    </xf>
    <xf borderId="0" fillId="3" fontId="6" numFmtId="0" xfId="0" applyAlignment="1" applyFont="1">
      <alignment readingOrder="0" shrinkToFit="0" vertical="center" wrapText="0"/>
    </xf>
    <xf borderId="0" fillId="3" fontId="4" numFmtId="0" xfId="0" applyAlignment="1" applyFont="1">
      <alignment readingOrder="0" shrinkToFit="0" vertical="center" wrapText="0"/>
    </xf>
    <xf borderId="0" fillId="3" fontId="7" numFmtId="0" xfId="0" applyAlignment="1" applyFont="1">
      <alignment horizontal="center" readingOrder="0" vertical="center"/>
    </xf>
    <xf borderId="0" fillId="3" fontId="8" numFmtId="0" xfId="0" applyAlignment="1" applyFont="1">
      <alignment horizontal="left" shrinkToFit="0" vertical="center" wrapText="0"/>
    </xf>
    <xf borderId="0" fillId="3" fontId="4" numFmtId="0" xfId="0" applyAlignment="1" applyFont="1">
      <alignment horizontal="left" shrinkToFit="0" vertical="center" wrapText="0"/>
    </xf>
    <xf borderId="2" fillId="3" fontId="9" numFmtId="0" xfId="0" applyAlignment="1" applyBorder="1" applyFont="1">
      <alignment shrinkToFit="0" vertical="center" wrapText="0"/>
    </xf>
    <xf borderId="3" fillId="0" fontId="10" numFmtId="0" xfId="0" applyBorder="1" applyFont="1"/>
    <xf borderId="4" fillId="0" fontId="10" numFmtId="0" xfId="0" applyBorder="1" applyFont="1"/>
    <xf borderId="5" fillId="0" fontId="11" numFmtId="0" xfId="0" applyAlignment="1" applyBorder="1" applyFont="1">
      <alignment horizontal="center" readingOrder="0" vertical="center"/>
    </xf>
    <xf borderId="0" fillId="0" fontId="12" numFmtId="0" xfId="0" applyAlignment="1" applyFont="1">
      <alignment shrinkToFit="0" vertical="center" wrapText="0"/>
    </xf>
    <xf borderId="6" fillId="3" fontId="13" numFmtId="0" xfId="0" applyAlignment="1" applyBorder="1" applyFont="1">
      <alignment horizontal="center" shrinkToFit="0" vertical="center" wrapText="1"/>
    </xf>
    <xf borderId="0" fillId="3" fontId="9" numFmtId="0" xfId="0" applyAlignment="1" applyFont="1">
      <alignment horizontal="center" shrinkToFit="0" vertical="center" wrapText="0"/>
    </xf>
    <xf borderId="0" fillId="3" fontId="9" numFmtId="0" xfId="0" applyAlignment="1" applyFont="1">
      <alignment horizontal="center" readingOrder="0" shrinkToFit="0" vertical="center" wrapText="0"/>
    </xf>
    <xf borderId="6" fillId="3" fontId="9" numFmtId="0" xfId="0" applyAlignment="1" applyBorder="1" applyFont="1">
      <alignment horizontal="center" readingOrder="0" shrinkToFit="0" vertical="center" wrapText="1"/>
    </xf>
    <xf borderId="0" fillId="0" fontId="9" numFmtId="0" xfId="0" applyAlignment="1" applyFont="1">
      <alignment horizontal="center" readingOrder="0" shrinkToFit="0" vertical="center" wrapText="0"/>
    </xf>
    <xf borderId="6" fillId="3" fontId="9" numFmtId="0" xfId="0" applyAlignment="1" applyBorder="1" applyFont="1">
      <alignment horizontal="center" shrinkToFit="0" vertical="center" wrapText="1"/>
    </xf>
    <xf borderId="0" fillId="0" fontId="14" numFmtId="0" xfId="0" applyAlignment="1" applyFont="1">
      <alignment shrinkToFit="0" vertical="center" wrapText="0"/>
    </xf>
    <xf borderId="6" fillId="3" fontId="9" numFmtId="49" xfId="0" applyAlignment="1" applyBorder="1" applyFont="1" applyNumberFormat="1">
      <alignment horizontal="center" shrinkToFit="0" vertical="center" wrapText="1"/>
    </xf>
    <xf borderId="0" fillId="3" fontId="9" numFmtId="0" xfId="0" applyAlignment="1" applyFont="1">
      <alignment horizontal="left" shrinkToFit="0" vertical="center" wrapText="1"/>
    </xf>
    <xf borderId="0" fillId="0" fontId="15" numFmtId="49" xfId="0" applyAlignment="1" applyFont="1" applyNumberFormat="1">
      <alignment horizontal="left" readingOrder="0" shrinkToFit="0" vertical="center" wrapText="1"/>
    </xf>
    <xf borderId="6" fillId="0" fontId="9" numFmtId="0" xfId="0" applyAlignment="1" applyBorder="1" applyFont="1">
      <alignment horizontal="center" shrinkToFit="0" vertical="center" wrapText="1"/>
    </xf>
    <xf borderId="0" fillId="4" fontId="15" numFmtId="0" xfId="0" applyAlignment="1" applyFill="1" applyFont="1">
      <alignment horizontal="center" readingOrder="0" shrinkToFit="0" vertical="center" wrapText="0"/>
    </xf>
    <xf borderId="0" fillId="4" fontId="15" numFmtId="0" xfId="0" applyAlignment="1" applyFont="1">
      <alignment horizontal="left" readingOrder="0" shrinkToFit="0" vertical="center" wrapText="0"/>
    </xf>
    <xf borderId="0" fillId="4" fontId="15" numFmtId="49" xfId="0" applyAlignment="1" applyFont="1" applyNumberFormat="1">
      <alignment horizontal="left" readingOrder="0" shrinkToFit="0" vertical="center" wrapText="0"/>
    </xf>
    <xf borderId="0" fillId="4" fontId="15" numFmtId="0" xfId="0" applyAlignment="1" applyFont="1">
      <alignment horizontal="left" shrinkToFit="0" vertical="center" wrapText="0"/>
    </xf>
    <xf borderId="0" fillId="4" fontId="15" numFmtId="0" xfId="0" applyAlignment="1" applyFont="1">
      <alignment horizontal="left" readingOrder="0" shrinkToFit="0" vertical="center" wrapText="0"/>
    </xf>
    <xf borderId="0" fillId="4" fontId="15" numFmtId="0" xfId="0" applyAlignment="1" applyFont="1">
      <alignment shrinkToFit="0" vertical="center" wrapText="0"/>
    </xf>
    <xf borderId="0" fillId="0" fontId="15" numFmtId="0" xfId="0" applyAlignment="1" applyFont="1">
      <alignment shrinkToFit="0" vertical="center" wrapText="0"/>
    </xf>
    <xf borderId="0" fillId="0" fontId="15" numFmtId="0" xfId="0" applyAlignment="1" applyFont="1">
      <alignment horizontal="center" readingOrder="0" shrinkToFit="0" vertical="center" wrapText="0"/>
    </xf>
    <xf borderId="0" fillId="0" fontId="15" numFmtId="0" xfId="0" applyAlignment="1" applyFont="1">
      <alignment horizontal="left" readingOrder="0" shrinkToFit="0" vertical="center" wrapText="0"/>
    </xf>
    <xf borderId="0" fillId="0" fontId="15" numFmtId="49" xfId="0" applyAlignment="1" applyFont="1" applyNumberFormat="1">
      <alignment horizontal="left" readingOrder="0" shrinkToFit="0" vertical="center" wrapText="0"/>
    </xf>
    <xf borderId="0" fillId="0" fontId="15" numFmtId="0" xfId="0" applyAlignment="1" applyFont="1">
      <alignment horizontal="left" shrinkToFit="0" vertical="center" wrapText="0"/>
    </xf>
    <xf borderId="0" fillId="0" fontId="15" numFmtId="0" xfId="0" applyAlignment="1" applyFont="1">
      <alignment horizontal="left" readingOrder="0" shrinkToFit="0" vertical="center" wrapText="0"/>
    </xf>
    <xf borderId="0" fillId="0" fontId="15" numFmtId="0" xfId="0" applyAlignment="1" applyFont="1">
      <alignment shrinkToFit="0" vertical="center" wrapText="0"/>
    </xf>
    <xf borderId="0" fillId="0" fontId="15" numFmtId="0" xfId="0" applyAlignment="1" applyFont="1">
      <alignment horizontal="left" shrinkToFit="0" vertical="center" wrapText="0"/>
    </xf>
    <xf borderId="0" fillId="0" fontId="15" numFmtId="49" xfId="0" applyAlignment="1" applyFont="1" applyNumberFormat="1">
      <alignment horizontal="left" shrinkToFit="0" vertical="center" wrapText="0"/>
    </xf>
    <xf borderId="0" fillId="0" fontId="16" numFmtId="0" xfId="0" applyAlignment="1" applyFont="1">
      <alignment horizontal="left" shrinkToFit="0" vertical="center" wrapText="0"/>
    </xf>
    <xf borderId="7" fillId="5" fontId="6" numFmtId="0" xfId="0" applyAlignment="1" applyBorder="1" applyFill="1" applyFont="1">
      <alignment readingOrder="0" shrinkToFit="0" vertical="center" wrapText="0"/>
    </xf>
    <xf borderId="7" fillId="5" fontId="3" numFmtId="0" xfId="0" applyAlignment="1" applyBorder="1" applyFont="1">
      <alignment readingOrder="0" shrinkToFit="0" vertical="center" wrapText="0"/>
    </xf>
    <xf borderId="0" fillId="0" fontId="17" numFmtId="0" xfId="0" applyAlignment="1" applyFont="1">
      <alignment vertical="center"/>
    </xf>
    <xf borderId="0" fillId="0" fontId="17" numFmtId="0" xfId="0" applyAlignment="1" applyFont="1">
      <alignment readingOrder="0" shrinkToFit="0" vertical="center" wrapText="1"/>
    </xf>
    <xf borderId="0" fillId="0" fontId="18" numFmtId="0" xfId="0" applyAlignment="1" applyFont="1">
      <alignment horizontal="left" readingOrder="0" shrinkToFit="0" vertical="center" wrapText="0"/>
    </xf>
    <xf borderId="0" fillId="0" fontId="15" numFmtId="0" xfId="0" applyAlignment="1" applyFont="1">
      <alignment vertical="center"/>
    </xf>
    <xf borderId="0" fillId="0" fontId="17" numFmtId="0" xfId="0" applyAlignment="1" applyFont="1">
      <alignment readingOrder="0" vertical="center"/>
    </xf>
    <xf borderId="7" fillId="5" fontId="19" numFmtId="0" xfId="0" applyAlignment="1" applyBorder="1" applyFont="1">
      <alignment readingOrder="0" shrinkToFit="0" vertical="center" wrapText="0"/>
    </xf>
    <xf borderId="7" fillId="5" fontId="4" numFmtId="0" xfId="0" applyAlignment="1" applyBorder="1" applyFont="1">
      <alignment readingOrder="0" shrinkToFit="0" vertical="center" wrapText="0"/>
    </xf>
    <xf borderId="0" fillId="0" fontId="17" numFmtId="0" xfId="0" applyAlignment="1" applyFont="1">
      <alignment readingOrder="0" vertical="bottom"/>
    </xf>
    <xf borderId="0" fillId="0" fontId="17" numFmtId="0" xfId="0" applyAlignment="1" applyFont="1">
      <alignment vertical="bottom"/>
    </xf>
    <xf borderId="0" fillId="0" fontId="20" numFmtId="0" xfId="0" applyAlignment="1" applyFont="1">
      <alignment readingOrder="0" vertical="center"/>
    </xf>
    <xf borderId="8" fillId="3" fontId="3" numFmtId="0" xfId="0" applyAlignment="1" applyBorder="1" applyFont="1">
      <alignment readingOrder="0" shrinkToFit="0" vertical="center" wrapText="0"/>
    </xf>
    <xf borderId="5" fillId="3" fontId="7" numFmtId="0" xfId="0" applyAlignment="1" applyBorder="1" applyFont="1">
      <alignment horizontal="center" readingOrder="0" vertical="center"/>
    </xf>
    <xf borderId="8" fillId="3" fontId="4" numFmtId="0" xfId="0" applyAlignment="1" applyBorder="1" applyFont="1">
      <alignment horizontal="center" shrinkToFit="0" vertical="center" wrapText="0"/>
    </xf>
    <xf borderId="0" fillId="4" fontId="15" numFmtId="0" xfId="0" applyAlignment="1" applyFont="1">
      <alignment readingOrder="0" vertical="center"/>
    </xf>
    <xf borderId="0" fillId="4" fontId="15" numFmtId="0" xfId="0" applyAlignment="1" applyFont="1">
      <alignment readingOrder="0" shrinkToFit="0" vertical="center" wrapText="1"/>
    </xf>
    <xf borderId="0" fillId="4" fontId="15" numFmtId="0" xfId="0" applyAlignment="1" applyFont="1">
      <alignment horizontal="center" readingOrder="0" vertical="center"/>
    </xf>
    <xf borderId="0" fillId="0" fontId="15" numFmtId="0" xfId="0" applyAlignment="1" applyFont="1">
      <alignment vertical="center"/>
    </xf>
    <xf borderId="0" fillId="0" fontId="15" numFmtId="0" xfId="0" applyAlignment="1" applyFont="1">
      <alignment readingOrder="0" shrinkToFit="0" vertical="center" wrapText="1"/>
    </xf>
    <xf borderId="0" fillId="0" fontId="15" numFmtId="0" xfId="0" applyAlignment="1" applyFont="1">
      <alignment horizontal="center" readingOrder="0" vertical="center"/>
    </xf>
    <xf borderId="0" fillId="0" fontId="15" numFmtId="0" xfId="0" applyAlignment="1" applyFont="1">
      <alignment readingOrder="0" vertical="center"/>
    </xf>
    <xf borderId="0" fillId="0" fontId="15" numFmtId="0" xfId="0" applyAlignment="1" applyFont="1">
      <alignment shrinkToFit="0" vertical="center" wrapText="1"/>
    </xf>
    <xf borderId="0" fillId="0" fontId="15" numFmtId="0" xfId="0" applyAlignment="1" applyFont="1">
      <alignment horizontal="center" vertical="center"/>
    </xf>
    <xf borderId="0" fillId="0" fontId="21" numFmtId="49" xfId="0" applyAlignment="1" applyFont="1" applyNumberFormat="1">
      <alignment horizontal="left" readingOrder="0" vertical="center"/>
    </xf>
    <xf borderId="0" fillId="0" fontId="2" numFmtId="2" xfId="0" applyAlignment="1" applyFont="1" applyNumberFormat="1">
      <alignment horizontal="center" readingOrder="0" shrinkToFit="0" vertical="center" wrapText="1"/>
    </xf>
    <xf borderId="8" fillId="3" fontId="8" numFmtId="0" xfId="0" applyAlignment="1" applyBorder="1" applyFont="1">
      <alignment readingOrder="0" shrinkToFit="0" vertical="center" wrapText="1"/>
    </xf>
    <xf borderId="9" fillId="3" fontId="9" numFmtId="0" xfId="0" applyAlignment="1" applyBorder="1" applyFont="1">
      <alignment readingOrder="0" shrinkToFit="0" vertical="center" wrapText="1"/>
    </xf>
    <xf borderId="10" fillId="0" fontId="10" numFmtId="0" xfId="0" applyBorder="1" applyFont="1"/>
    <xf borderId="11" fillId="0" fontId="10" numFmtId="0" xfId="0" applyBorder="1" applyFont="1"/>
    <xf borderId="12" fillId="0" fontId="22" numFmtId="0" xfId="0" applyAlignment="1" applyBorder="1" applyFont="1">
      <alignment horizontal="center" readingOrder="0" vertical="center"/>
    </xf>
    <xf borderId="6" fillId="3" fontId="8" numFmtId="0" xfId="0" applyAlignment="1" applyBorder="1" applyFont="1">
      <alignment horizontal="center" readingOrder="0" shrinkToFit="0" vertical="center" wrapText="1"/>
    </xf>
    <xf borderId="13" fillId="0" fontId="8" numFmtId="0" xfId="0" applyAlignment="1" applyBorder="1" applyFont="1">
      <alignment horizontal="center" readingOrder="0" shrinkToFit="0" vertical="center" wrapText="1"/>
    </xf>
    <xf borderId="6" fillId="3" fontId="9" numFmtId="2" xfId="0" applyAlignment="1" applyBorder="1" applyFont="1" applyNumberFormat="1">
      <alignment horizontal="center" readingOrder="0" shrinkToFit="0" vertical="center" wrapText="1"/>
    </xf>
    <xf borderId="0" fillId="2" fontId="15" numFmtId="0" xfId="0" applyAlignment="1" applyFont="1">
      <alignment shrinkToFit="0" vertical="center" wrapText="0"/>
    </xf>
    <xf borderId="13" fillId="0" fontId="9" numFmtId="0" xfId="0" applyAlignment="1" applyBorder="1" applyFont="1">
      <alignment horizontal="center" readingOrder="0" shrinkToFit="0" vertical="center" wrapText="1"/>
    </xf>
    <xf borderId="0" fillId="0" fontId="15" numFmtId="3" xfId="0" applyAlignment="1" applyFont="1" applyNumberFormat="1">
      <alignment horizontal="left" readingOrder="0" shrinkToFit="0" vertical="center" wrapText="1"/>
    </xf>
    <xf borderId="0" fillId="4" fontId="23" numFmtId="0" xfId="0" applyAlignment="1" applyFont="1">
      <alignment readingOrder="0" vertical="center"/>
    </xf>
    <xf borderId="0" fillId="0" fontId="15" numFmtId="49" xfId="0" applyAlignment="1" applyFont="1" applyNumberFormat="1">
      <alignment horizontal="center" shrinkToFit="0" vertical="center" wrapText="0"/>
    </xf>
    <xf borderId="0" fillId="0" fontId="15" numFmtId="3" xfId="0" applyAlignment="1" applyFont="1" applyNumberFormat="1">
      <alignment horizontal="left" readingOrder="0" vertical="center"/>
    </xf>
    <xf borderId="0" fillId="4" fontId="23" numFmtId="0" xfId="0" applyAlignment="1" applyFont="1">
      <alignment readingOrder="0" shrinkToFit="0" vertical="center" wrapText="1"/>
    </xf>
    <xf borderId="0" fillId="4" fontId="23" numFmtId="0" xfId="0" applyAlignment="1" applyFont="1">
      <alignment horizontal="center" readingOrder="0" vertical="center"/>
    </xf>
    <xf borderId="0" fillId="0" fontId="24" numFmtId="0" xfId="0" applyAlignment="1" applyFont="1">
      <alignment horizontal="left" shrinkToFit="0" vertical="center" wrapText="0"/>
    </xf>
    <xf borderId="0" fillId="4" fontId="23" numFmtId="2" xfId="0" applyAlignment="1" applyFont="1" applyNumberFormat="1">
      <alignment horizontal="center" readingOrder="0" vertical="center"/>
    </xf>
    <xf borderId="0" fillId="0" fontId="23" numFmtId="0" xfId="0" applyAlignment="1" applyFont="1">
      <alignment vertical="center"/>
    </xf>
    <xf borderId="0" fillId="4" fontId="23" numFmtId="0" xfId="0" applyAlignment="1" applyFont="1">
      <alignment horizontal="left" readingOrder="0" shrinkToFit="0" vertical="center" wrapText="1"/>
    </xf>
    <xf borderId="0" fillId="2" fontId="25" numFmtId="0" xfId="0" applyAlignment="1" applyFont="1">
      <alignment horizontal="left" readingOrder="0" vertical="center"/>
    </xf>
    <xf borderId="0" fillId="0" fontId="25" numFmtId="0" xfId="0" applyAlignment="1" applyFont="1">
      <alignment horizontal="left" readingOrder="0" vertical="center"/>
    </xf>
    <xf borderId="0" fillId="0" fontId="15" numFmtId="0" xfId="0" applyAlignment="1" applyFont="1">
      <alignment horizontal="left" readingOrder="0" shrinkToFit="0" vertical="center" wrapText="1"/>
    </xf>
    <xf quotePrefix="1" borderId="0" fillId="0" fontId="15" numFmtId="0" xfId="0" applyAlignment="1" applyFont="1">
      <alignment horizontal="left" readingOrder="0" shrinkToFit="0" vertical="center" wrapText="1"/>
    </xf>
    <xf borderId="5" fillId="3" fontId="26" numFmtId="0" xfId="0" applyAlignment="1" applyBorder="1" applyFont="1">
      <alignment horizontal="left" readingOrder="0" shrinkToFit="0" vertical="center" wrapText="1"/>
    </xf>
    <xf borderId="0" fillId="5" fontId="9" numFmtId="0" xfId="0" applyAlignment="1" applyFont="1">
      <alignment horizontal="left" shrinkToFit="0" vertical="center" wrapText="1"/>
    </xf>
    <xf borderId="0" fillId="0" fontId="9" numFmtId="0" xfId="0" applyAlignment="1" applyFont="1">
      <alignment horizontal="left" shrinkToFit="0" vertical="center" wrapText="1"/>
    </xf>
    <xf borderId="0" fillId="0" fontId="23" numFmtId="0" xfId="0" applyAlignment="1" applyFont="1">
      <alignment readingOrder="0" vertical="center"/>
    </xf>
    <xf borderId="0" fillId="0" fontId="15" numFmtId="0" xfId="0" applyAlignment="1" applyFont="1">
      <alignment horizontal="left" shrinkToFit="0" vertical="center" wrapText="1"/>
    </xf>
    <xf borderId="12" fillId="0" fontId="11" numFmtId="0" xfId="0" applyAlignment="1" applyBorder="1" applyFont="1">
      <alignment horizontal="center" readingOrder="0" vertical="center"/>
    </xf>
    <xf borderId="0" fillId="0" fontId="23" numFmtId="0" xfId="0" applyAlignment="1" applyFont="1">
      <alignment readingOrder="0" shrinkToFit="0" vertical="center" wrapText="1"/>
    </xf>
    <xf borderId="0" fillId="0" fontId="15" numFmtId="0" xfId="0" applyAlignment="1" applyFont="1">
      <alignment horizontal="left" shrinkToFit="0" vertical="center" wrapText="1"/>
    </xf>
    <xf borderId="0" fillId="0" fontId="23" numFmtId="0" xfId="0" applyAlignment="1" applyFont="1">
      <alignment horizontal="center" readingOrder="0" vertical="center"/>
    </xf>
    <xf borderId="0" fillId="4" fontId="15" numFmtId="49" xfId="0" applyAlignment="1" applyFont="1" applyNumberFormat="1">
      <alignment horizontal="left" readingOrder="0" shrinkToFit="0" vertical="center" wrapText="0"/>
    </xf>
    <xf borderId="0" fillId="0" fontId="23" numFmtId="2" xfId="0" applyAlignment="1" applyFont="1" applyNumberFormat="1">
      <alignment horizontal="center" readingOrder="0" vertical="center"/>
    </xf>
    <xf borderId="0" fillId="0" fontId="15" numFmtId="0" xfId="0" applyAlignment="1" applyFont="1">
      <alignment shrinkToFit="0" vertical="center" wrapText="0"/>
    </xf>
    <xf borderId="0" fillId="0" fontId="15" numFmtId="49" xfId="0" applyAlignment="1" applyFont="1" applyNumberFormat="1">
      <alignment horizontal="left" readingOrder="0" shrinkToFit="0" vertical="center" wrapText="0"/>
    </xf>
    <xf borderId="14" fillId="5" fontId="9" numFmtId="0" xfId="0" applyAlignment="1" applyBorder="1" applyFont="1">
      <alignment horizontal="left" shrinkToFit="0" vertical="center" wrapText="1"/>
    </xf>
    <xf borderId="0" fillId="2" fontId="2" numFmtId="49" xfId="0" applyAlignment="1" applyFont="1" applyNumberFormat="1">
      <alignment horizontal="center" shrinkToFit="0" vertical="center" wrapText="1"/>
    </xf>
    <xf borderId="8" fillId="3" fontId="3" numFmtId="0" xfId="0" applyAlignment="1" applyBorder="1" applyFont="1">
      <alignment horizontal="left" readingOrder="0" shrinkToFit="0" vertical="center" wrapText="0"/>
    </xf>
    <xf borderId="0" fillId="0" fontId="2" numFmtId="0" xfId="0" applyAlignment="1" applyFont="1">
      <alignment horizontal="left" shrinkToFit="0" vertical="center" wrapText="1"/>
    </xf>
    <xf borderId="5" fillId="3" fontId="27" numFmtId="0" xfId="0" applyAlignment="1" applyBorder="1" applyFont="1">
      <alignment horizontal="center" readingOrder="0" vertical="center"/>
    </xf>
    <xf borderId="0" fillId="2" fontId="2" numFmtId="0" xfId="0" applyAlignment="1" applyFont="1">
      <alignment horizontal="center" readingOrder="0" shrinkToFit="0" vertical="center" wrapText="1"/>
    </xf>
    <xf borderId="8" fillId="3" fontId="4" numFmtId="0" xfId="0" applyAlignment="1" applyBorder="1" applyFont="1">
      <alignment shrinkToFit="0" vertical="center" wrapText="0"/>
    </xf>
    <xf borderId="0" fillId="2" fontId="2" numFmtId="49" xfId="0" applyAlignment="1" applyFont="1" applyNumberFormat="1">
      <alignment horizontal="center" readingOrder="0" shrinkToFit="0" vertical="center" wrapText="1"/>
    </xf>
    <xf borderId="9" fillId="3" fontId="9" numFmtId="0" xfId="0" applyAlignment="1" applyBorder="1" applyFont="1">
      <alignment horizontal="right" readingOrder="0" shrinkToFit="0" vertical="center" wrapText="0"/>
    </xf>
    <xf borderId="0" fillId="0" fontId="2" numFmtId="49" xfId="0" applyAlignment="1" applyFont="1" applyNumberFormat="1">
      <alignment horizontal="center" readingOrder="0" shrinkToFit="0" vertical="center" wrapText="1"/>
    </xf>
    <xf borderId="2" fillId="3" fontId="9" numFmtId="0" xfId="0" applyAlignment="1" applyBorder="1" applyFont="1">
      <alignment horizontal="center" readingOrder="0" shrinkToFit="0" vertical="center" wrapText="0"/>
    </xf>
    <xf borderId="12" fillId="2" fontId="11" numFmtId="0" xfId="0" applyAlignment="1" applyBorder="1" applyFont="1">
      <alignment horizontal="center" readingOrder="0" vertical="center"/>
    </xf>
    <xf borderId="12" fillId="0" fontId="28" numFmtId="0" xfId="0" applyAlignment="1" applyBorder="1" applyFont="1">
      <alignment horizontal="center" readingOrder="0" vertical="center"/>
    </xf>
    <xf borderId="8" fillId="3" fontId="3" numFmtId="0" xfId="0" applyAlignment="1" applyBorder="1" applyFont="1">
      <alignment readingOrder="0" shrinkToFit="0" vertical="center" wrapText="0"/>
    </xf>
    <xf borderId="9" fillId="3" fontId="9" numFmtId="0" xfId="0" applyAlignment="1" applyBorder="1" applyFont="1">
      <alignment horizontal="left" readingOrder="0" shrinkToFit="0" vertical="center" wrapText="1"/>
    </xf>
    <xf borderId="6" fillId="3" fontId="9" numFmtId="49" xfId="0" applyAlignment="1" applyBorder="1" applyFont="1" applyNumberFormat="1">
      <alignment horizontal="center" readingOrder="0" shrinkToFit="0" vertical="center" wrapText="1"/>
    </xf>
    <xf borderId="8" fillId="3" fontId="4" numFmtId="0" xfId="0" applyAlignment="1" applyBorder="1" applyFont="1">
      <alignment horizontal="left" shrinkToFit="0" vertical="center" wrapText="0"/>
    </xf>
    <xf borderId="9" fillId="3" fontId="4" numFmtId="0" xfId="0" applyAlignment="1" applyBorder="1" applyFont="1">
      <alignment horizontal="left" shrinkToFit="0" vertical="center" wrapText="0"/>
    </xf>
    <xf borderId="6" fillId="3" fontId="9" numFmtId="0" xfId="0" applyAlignment="1" applyBorder="1" applyFont="1">
      <alignment horizontal="center" readingOrder="0" shrinkToFit="0" vertical="center" wrapText="0"/>
    </xf>
    <xf borderId="2" fillId="3" fontId="9" numFmtId="49" xfId="0" applyAlignment="1" applyBorder="1" applyFont="1" applyNumberFormat="1">
      <alignment horizontal="center" readingOrder="0" shrinkToFit="0" vertical="center" wrapText="0"/>
    </xf>
    <xf borderId="12" fillId="3" fontId="8" numFmtId="0" xfId="0" applyAlignment="1" applyBorder="1" applyFont="1">
      <alignment horizontal="center" shrinkToFit="0" vertical="center" wrapText="1"/>
    </xf>
    <xf borderId="10" fillId="3" fontId="4" numFmtId="0" xfId="0" applyAlignment="1" applyBorder="1" applyFont="1">
      <alignment horizontal="left" shrinkToFit="0" vertical="center" wrapText="0"/>
    </xf>
    <xf borderId="15" fillId="3" fontId="8" numFmtId="0" xfId="0" applyAlignment="1" applyBorder="1" applyFont="1">
      <alignment horizontal="center" shrinkToFit="0" vertical="center" wrapText="1"/>
    </xf>
    <xf borderId="2" fillId="3" fontId="9" numFmtId="0" xfId="0" applyAlignment="1" applyBorder="1" applyFont="1">
      <alignment horizontal="right" readingOrder="0" shrinkToFit="0" vertical="center" wrapText="0"/>
    </xf>
    <xf borderId="0" fillId="0" fontId="8" numFmtId="0" xfId="0" applyAlignment="1" applyFont="1">
      <alignment shrinkToFit="0" vertical="center" wrapText="1"/>
    </xf>
    <xf borderId="0" fillId="4" fontId="15" numFmtId="0" xfId="0" applyAlignment="1" applyFont="1">
      <alignment horizontal="left" readingOrder="0" vertical="center"/>
    </xf>
    <xf borderId="3" fillId="3" fontId="9" numFmtId="0" xfId="0" applyAlignment="1" applyBorder="1" applyFont="1">
      <alignment horizontal="center" readingOrder="0" shrinkToFit="0" vertical="center" wrapText="1"/>
    </xf>
    <xf borderId="0" fillId="4" fontId="15" numFmtId="0" xfId="0" applyAlignment="1" applyFont="1">
      <alignment horizontal="center" readingOrder="0" shrinkToFit="0" vertical="center" wrapText="0"/>
    </xf>
    <xf borderId="2" fillId="3" fontId="9" numFmtId="0" xfId="0" applyAlignment="1" applyBorder="1" applyFont="1">
      <alignment horizontal="center" readingOrder="0" shrinkToFit="0" vertical="center" wrapText="1"/>
    </xf>
    <xf quotePrefix="1" borderId="0" fillId="4" fontId="15" numFmtId="49" xfId="0" applyAlignment="1" applyFont="1" applyNumberFormat="1">
      <alignment horizontal="right" readingOrder="0" vertical="center"/>
    </xf>
    <xf borderId="0" fillId="4" fontId="15" numFmtId="0" xfId="0" applyAlignment="1" applyFont="1">
      <alignment shrinkToFit="0" vertical="center" wrapText="0"/>
    </xf>
    <xf borderId="6" fillId="3" fontId="9" numFmtId="0" xfId="0" applyAlignment="1" applyBorder="1" applyFont="1">
      <alignment horizontal="center" readingOrder="0" shrinkToFit="0" vertical="center" wrapText="0"/>
    </xf>
    <xf borderId="0" fillId="6" fontId="15" numFmtId="0" xfId="0" applyAlignment="1" applyFill="1" applyFont="1">
      <alignment horizontal="center" readingOrder="0" shrinkToFit="0" vertical="center" wrapText="0"/>
    </xf>
    <xf borderId="6" fillId="3" fontId="9" numFmtId="0" xfId="0" applyAlignment="1" applyBorder="1" applyFont="1">
      <alignment horizontal="center" readingOrder="0" shrinkToFit="0" vertical="center" wrapText="1"/>
    </xf>
    <xf borderId="0" fillId="2" fontId="15" numFmtId="0" xfId="0" applyAlignment="1" applyFont="1">
      <alignment horizontal="left" vertical="center"/>
    </xf>
    <xf borderId="7" fillId="3" fontId="3" numFmtId="0" xfId="0" applyAlignment="1" applyBorder="1" applyFont="1">
      <alignment readingOrder="0" shrinkToFit="0" vertical="center" wrapText="0"/>
    </xf>
    <xf borderId="0" fillId="2" fontId="15" numFmtId="0" xfId="0" applyAlignment="1" applyFont="1">
      <alignment horizontal="left" readingOrder="0" vertical="center"/>
    </xf>
    <xf borderId="12" fillId="3" fontId="29" numFmtId="0" xfId="0" applyAlignment="1" applyBorder="1" applyFont="1">
      <alignment horizontal="left" readingOrder="0" vertical="center"/>
    </xf>
    <xf borderId="0" fillId="2" fontId="15" numFmtId="0" xfId="0" applyAlignment="1" applyFont="1">
      <alignment horizontal="center" readingOrder="0" vertical="center"/>
    </xf>
    <xf borderId="6" fillId="3" fontId="9" numFmtId="0" xfId="0" applyAlignment="1" applyBorder="1" applyFont="1">
      <alignment horizontal="center" shrinkToFit="0" vertical="center" wrapText="0"/>
    </xf>
    <xf borderId="0" fillId="0" fontId="15" numFmtId="0" xfId="0" applyAlignment="1" applyFont="1">
      <alignment horizontal="center" readingOrder="0" shrinkToFit="0" vertical="center" wrapText="0"/>
    </xf>
    <xf borderId="6" fillId="3" fontId="9" numFmtId="0" xfId="0" applyAlignment="1" applyBorder="1" applyFont="1">
      <alignment horizontal="center" shrinkToFit="0" vertical="center" wrapText="1"/>
    </xf>
    <xf borderId="0" fillId="2" fontId="15" numFmtId="49" xfId="0" applyAlignment="1" applyFont="1" applyNumberFormat="1">
      <alignment horizontal="right" readingOrder="0" vertical="center"/>
    </xf>
    <xf borderId="12" fillId="2" fontId="30" numFmtId="0" xfId="0" applyAlignment="1" applyBorder="1" applyFont="1">
      <alignment horizontal="center" readingOrder="0" vertical="center"/>
    </xf>
    <xf borderId="0" fillId="0" fontId="15" numFmtId="0" xfId="0" applyAlignment="1" applyFont="1">
      <alignment horizontal="left" readingOrder="0" vertical="center"/>
    </xf>
    <xf borderId="6" fillId="3" fontId="9" numFmtId="0" xfId="0" applyAlignment="1" applyBorder="1" applyFont="1">
      <alignment horizontal="center" readingOrder="0" shrinkToFit="0" vertical="center" wrapText="1"/>
    </xf>
    <xf borderId="0" fillId="2" fontId="15" numFmtId="0" xfId="0" applyAlignment="1" applyFont="1">
      <alignment horizontal="left" readingOrder="0" shrinkToFit="0" vertical="center" wrapText="0"/>
    </xf>
    <xf borderId="8" fillId="3" fontId="9" numFmtId="0" xfId="0" applyAlignment="1" applyBorder="1" applyFont="1">
      <alignment horizontal="center" readingOrder="0" shrinkToFit="0" vertical="center" wrapText="1"/>
    </xf>
    <xf borderId="0" fillId="2" fontId="15" numFmtId="0" xfId="0" applyAlignment="1" applyFont="1">
      <alignment horizontal="left" shrinkToFit="0" vertical="center" wrapText="0"/>
    </xf>
    <xf borderId="6" fillId="3" fontId="9" numFmtId="0" xfId="0" applyAlignment="1" applyBorder="1" applyFont="1">
      <alignment horizontal="center" shrinkToFit="0" vertical="center" wrapText="0"/>
    </xf>
    <xf borderId="8" fillId="3" fontId="9" numFmtId="0" xfId="0" applyAlignment="1" applyBorder="1" applyFont="1">
      <alignment horizontal="center" shrinkToFit="0" vertical="center" wrapText="1"/>
    </xf>
    <xf borderId="0" fillId="2" fontId="15" numFmtId="0" xfId="0" applyAlignment="1" applyFont="1">
      <alignment horizontal="left" readingOrder="0" shrinkToFit="0" vertical="center" wrapText="0"/>
    </xf>
    <xf borderId="0" fillId="0" fontId="8" numFmtId="0" xfId="0" applyAlignment="1" applyFont="1">
      <alignment shrinkToFit="0" vertical="center" wrapText="0"/>
    </xf>
    <xf borderId="2" fillId="3" fontId="9" numFmtId="0" xfId="0" applyAlignment="1" applyBorder="1" applyFont="1">
      <alignment horizontal="center" shrinkToFit="0" vertical="center" wrapText="0"/>
    </xf>
    <xf borderId="0" fillId="4" fontId="15" numFmtId="49" xfId="0" applyAlignment="1" applyFont="1" applyNumberFormat="1">
      <alignment readingOrder="0" shrinkToFit="0" vertical="center" wrapText="1"/>
    </xf>
    <xf borderId="0" fillId="0" fontId="31" numFmtId="0" xfId="0" applyAlignment="1" applyFont="1">
      <alignment horizontal="center" shrinkToFit="0" vertical="center" wrapText="0"/>
    </xf>
    <xf borderId="0" fillId="4" fontId="15" numFmtId="49" xfId="0" applyAlignment="1" applyFont="1" applyNumberFormat="1">
      <alignment horizontal="left" readingOrder="0" shrinkToFit="0" vertical="center" wrapText="1"/>
    </xf>
    <xf borderId="0" fillId="2" fontId="15" numFmtId="0" xfId="0" applyAlignment="1" applyFont="1">
      <alignment horizontal="left" shrinkToFit="0" vertical="center" wrapText="0"/>
    </xf>
    <xf borderId="0" fillId="0" fontId="15" numFmtId="0" xfId="0" applyAlignment="1" applyFont="1">
      <alignment horizontal="left" vertical="center"/>
    </xf>
    <xf borderId="0" fillId="4" fontId="15" numFmtId="0" xfId="0" applyAlignment="1" applyFont="1">
      <alignment horizontal="left" readingOrder="0" shrinkToFit="0" vertical="center" wrapText="0"/>
    </xf>
    <xf borderId="0" fillId="4" fontId="15" numFmtId="49" xfId="0" applyAlignment="1" applyFont="1" applyNumberFormat="1">
      <alignment horizontal="left" shrinkToFit="0" vertical="center" wrapText="0"/>
    </xf>
    <xf borderId="0" fillId="4" fontId="15" numFmtId="49" xfId="0" applyAlignment="1" applyFont="1" applyNumberFormat="1">
      <alignment horizontal="right" readingOrder="0" vertical="center"/>
    </xf>
    <xf borderId="0" fillId="0" fontId="15" numFmtId="0" xfId="0" applyAlignment="1" applyFont="1">
      <alignment horizontal="left" readingOrder="0" vertical="center"/>
    </xf>
    <xf borderId="0" fillId="4" fontId="15" numFmtId="0" xfId="0" applyAlignment="1" applyFont="1">
      <alignment vertical="center"/>
    </xf>
    <xf borderId="0" fillId="4" fontId="15" numFmtId="0" xfId="0" applyAlignment="1" applyFont="1">
      <alignment horizontal="left" readingOrder="0" shrinkToFit="0" vertical="center" wrapText="0"/>
    </xf>
    <xf borderId="0" fillId="4" fontId="15" numFmtId="0" xfId="0" applyAlignment="1" applyFont="1">
      <alignment horizontal="center" readingOrder="0" shrinkToFit="0" vertical="center" wrapText="0"/>
    </xf>
    <xf borderId="0" fillId="4" fontId="15" numFmtId="0" xfId="0" applyAlignment="1" applyFont="1">
      <alignment horizontal="left" shrinkToFit="0" vertical="center" wrapText="0"/>
    </xf>
    <xf borderId="0" fillId="0" fontId="15" numFmtId="0" xfId="0" applyAlignment="1" applyFont="1">
      <alignment horizontal="left" readingOrder="0" shrinkToFit="0" vertical="center" wrapText="0"/>
    </xf>
    <xf borderId="0" fillId="0" fontId="15" numFmtId="0" xfId="0" applyAlignment="1" applyFont="1">
      <alignment horizontal="left" shrinkToFit="0" vertical="center" wrapText="0"/>
    </xf>
    <xf borderId="0" fillId="0" fontId="15" numFmtId="0" xfId="0" applyAlignment="1" applyFont="1">
      <alignment horizontal="left" shrinkToFit="0" vertical="center" wrapText="0"/>
    </xf>
    <xf borderId="0" fillId="0" fontId="15" numFmtId="49" xfId="0" applyAlignment="1" applyFont="1" applyNumberFormat="1">
      <alignment readingOrder="0" vertical="center"/>
    </xf>
    <xf borderId="0" fillId="0" fontId="15" numFmtId="0" xfId="0" applyAlignment="1" applyFont="1">
      <alignment horizontal="left" readingOrder="0" shrinkToFit="0" vertical="center" wrapText="0"/>
    </xf>
    <xf borderId="0" fillId="0" fontId="15" numFmtId="0" xfId="0" applyAlignment="1" applyFont="1">
      <alignment horizontal="center" readingOrder="0" shrinkToFit="0" vertical="center" wrapText="0"/>
    </xf>
    <xf borderId="0" fillId="0" fontId="2" numFmtId="0" xfId="0" applyAlignment="1" applyFont="1">
      <alignment horizontal="center" shrinkToFit="0" vertical="center" wrapText="0"/>
    </xf>
    <xf borderId="0" fillId="0" fontId="15" numFmtId="0" xfId="0" applyAlignment="1" applyFont="1">
      <alignment horizontal="right" shrinkToFit="0" vertical="center" wrapText="0"/>
    </xf>
    <xf borderId="12" fillId="0" fontId="32" numFmtId="0" xfId="0" applyAlignment="1" applyBorder="1" applyFont="1">
      <alignment horizontal="center" readingOrder="0" vertical="center"/>
    </xf>
    <xf borderId="0" fillId="0" fontId="9" numFmtId="0" xfId="0" applyAlignment="1" applyFont="1">
      <alignment horizontal="center" shrinkToFit="0" vertical="center" wrapText="0"/>
    </xf>
    <xf borderId="0" fillId="0" fontId="33" numFmtId="0" xfId="0" applyAlignment="1" applyFont="1">
      <alignment vertical="center"/>
    </xf>
    <xf borderId="0" fillId="2" fontId="15" numFmtId="49" xfId="0" applyAlignment="1" applyFont="1" applyNumberFormat="1">
      <alignment horizontal="right" vertical="center"/>
    </xf>
    <xf borderId="0" fillId="2" fontId="15" numFmtId="49" xfId="0" applyAlignment="1" applyFont="1" applyNumberFormat="1">
      <alignment horizontal="left" readingOrder="0" shrinkToFit="0" vertical="center" wrapText="1"/>
    </xf>
    <xf borderId="0" fillId="2" fontId="15" numFmtId="49" xfId="0" applyAlignment="1" applyFont="1" applyNumberFormat="1">
      <alignment horizontal="left" readingOrder="0" shrinkToFit="0" vertical="center" wrapText="0"/>
    </xf>
    <xf borderId="0" fillId="2" fontId="15" numFmtId="0" xfId="0" applyAlignment="1" applyFont="1">
      <alignment horizontal="center" vertical="center"/>
    </xf>
    <xf borderId="0" fillId="2" fontId="2" numFmtId="0" xfId="0" applyAlignment="1" applyFont="1">
      <alignment horizontal="left" shrinkToFit="0" vertical="center" wrapText="1"/>
    </xf>
    <xf borderId="8" fillId="3" fontId="4" numFmtId="0" xfId="0" applyAlignment="1" applyBorder="1" applyFont="1">
      <alignment shrinkToFit="0" vertical="center" wrapText="1"/>
    </xf>
    <xf borderId="8" fillId="3" fontId="8" numFmtId="0" xfId="0" applyAlignment="1" applyBorder="1" applyFont="1">
      <alignment horizontal="center" readingOrder="0" shrinkToFit="0" vertical="center" wrapText="0"/>
    </xf>
    <xf borderId="0" fillId="0" fontId="15" numFmtId="49" xfId="0" applyAlignment="1" applyFont="1" applyNumberFormat="1">
      <alignment horizontal="right" readingOrder="0" vertical="center"/>
    </xf>
    <xf borderId="0" fillId="0" fontId="15" numFmtId="49" xfId="0" applyAlignment="1" applyFont="1" applyNumberFormat="1">
      <alignment horizontal="right" readingOrder="0" shrinkToFit="0" vertical="center" wrapText="0"/>
    </xf>
    <xf borderId="6" fillId="3" fontId="8" numFmtId="0" xfId="0" applyAlignment="1" applyBorder="1" applyFont="1">
      <alignment horizontal="center" shrinkToFit="0" vertical="center" wrapText="1"/>
    </xf>
    <xf borderId="6" fillId="0" fontId="8" numFmtId="0" xfId="0" applyAlignment="1" applyBorder="1" applyFont="1">
      <alignment shrinkToFit="0" vertical="center" wrapText="1"/>
    </xf>
    <xf borderId="0" fillId="4" fontId="15" numFmtId="0" xfId="0" applyAlignment="1" applyFont="1">
      <alignment horizontal="center" vertical="center"/>
    </xf>
    <xf borderId="0" fillId="0" fontId="15" numFmtId="0" xfId="0" applyAlignment="1" applyFont="1">
      <alignment shrinkToFit="0" vertical="center" wrapText="0"/>
    </xf>
    <xf borderId="0" fillId="4" fontId="15" numFmtId="49" xfId="0" applyAlignment="1" applyFont="1" applyNumberFormat="1">
      <alignment readingOrder="0" shrinkToFit="0" vertical="center" wrapText="0"/>
    </xf>
    <xf borderId="0" fillId="2" fontId="15" numFmtId="49" xfId="0" applyAlignment="1" applyFont="1" applyNumberFormat="1">
      <alignment horizontal="left" readingOrder="0" shrinkToFit="0" vertical="center" wrapText="0"/>
    </xf>
    <xf borderId="0" fillId="0" fontId="15" numFmtId="0" xfId="0" applyAlignment="1" applyFont="1">
      <alignment horizontal="center" shrinkToFit="0" vertical="center" wrapText="0"/>
    </xf>
    <xf borderId="9" fillId="3" fontId="3" numFmtId="0" xfId="0" applyAlignment="1" applyBorder="1" applyFont="1">
      <alignment readingOrder="0" shrinkToFit="0" vertical="center" wrapText="0"/>
    </xf>
    <xf borderId="2" fillId="3" fontId="34" numFmtId="0" xfId="0" applyAlignment="1" applyBorder="1" applyFont="1">
      <alignment horizontal="center" readingOrder="0" shrinkToFit="0" vertical="center" wrapText="0"/>
    </xf>
    <xf borderId="0" fillId="2" fontId="23" numFmtId="49" xfId="0" applyAlignment="1" applyFont="1" applyNumberFormat="1">
      <alignment horizontal="left" readingOrder="0" shrinkToFit="0" vertical="center" wrapText="1"/>
    </xf>
    <xf borderId="0" fillId="2" fontId="23" numFmtId="0" xfId="0" applyAlignment="1" applyFont="1">
      <alignment horizontal="left" readingOrder="0" vertical="center"/>
    </xf>
    <xf borderId="0" fillId="2" fontId="23" numFmtId="0" xfId="0" applyAlignment="1" applyFont="1">
      <alignment horizontal="left" readingOrder="0" shrinkToFit="0" vertical="center" wrapText="1"/>
    </xf>
    <xf borderId="0" fillId="2" fontId="23" numFmtId="0" xfId="0" applyAlignment="1" applyFont="1">
      <alignment horizontal="left" vertical="center"/>
    </xf>
    <xf borderId="0" fillId="0" fontId="23" numFmtId="0" xfId="0" applyAlignment="1" applyFont="1">
      <alignment horizontal="left" vertical="center"/>
    </xf>
    <xf borderId="0" fillId="0" fontId="15" numFmtId="49" xfId="0" applyAlignment="1" applyFont="1" applyNumberFormat="1">
      <alignment horizontal="left" shrinkToFit="0" vertical="center" wrapText="0"/>
    </xf>
    <xf borderId="0" fillId="0" fontId="15" numFmtId="0" xfId="0" applyAlignment="1" applyFont="1">
      <alignment readingOrder="0" shrinkToFit="0" vertical="center" wrapText="0"/>
    </xf>
    <xf borderId="0" fillId="0" fontId="15" numFmtId="0" xfId="0" applyAlignment="1" applyFont="1">
      <alignment readingOrder="0" shrinkToFit="0" vertical="center" wrapText="0"/>
    </xf>
    <xf borderId="0" fillId="2" fontId="23" numFmtId="49" xfId="0" applyAlignment="1" applyFont="1" applyNumberFormat="1">
      <alignment horizontal="left" shrinkToFit="0" vertical="center" wrapText="1"/>
    </xf>
    <xf borderId="0" fillId="0" fontId="23" numFmtId="49" xfId="0" applyAlignment="1" applyFont="1" applyNumberFormat="1">
      <alignment horizontal="left" shrinkToFit="0" vertical="center" wrapText="1"/>
    </xf>
    <xf borderId="8" fillId="3" fontId="3" numFmtId="0" xfId="0" applyAlignment="1" applyBorder="1" applyFont="1">
      <alignment shrinkToFit="0" vertical="center" wrapText="0"/>
    </xf>
    <xf quotePrefix="1" borderId="8" fillId="3" fontId="34" numFmtId="0" xfId="0" applyAlignment="1" applyBorder="1" applyFont="1">
      <alignment readingOrder="0" shrinkToFit="0" vertical="center" wrapText="0"/>
    </xf>
    <xf borderId="8" fillId="3" fontId="3" numFmtId="49" xfId="0" applyAlignment="1" applyBorder="1" applyFont="1" applyNumberFormat="1">
      <alignment shrinkToFit="0" vertical="center" wrapText="0"/>
    </xf>
    <xf borderId="11" fillId="3" fontId="4" numFmtId="0" xfId="0" applyAlignment="1" applyBorder="1" applyFont="1">
      <alignment horizontal="center" shrinkToFit="0" vertical="center" wrapText="0"/>
    </xf>
    <xf borderId="0" fillId="0" fontId="9" numFmtId="0" xfId="0" applyAlignment="1" applyFont="1">
      <alignment shrinkToFit="0" vertical="center" wrapText="1"/>
    </xf>
    <xf borderId="0" fillId="0" fontId="15" numFmtId="0" xfId="0" applyAlignment="1" applyFont="1">
      <alignment horizontal="left" shrinkToFit="0" vertical="center" wrapText="0"/>
    </xf>
    <xf borderId="13" fillId="0" fontId="9" numFmtId="0" xfId="0" applyAlignment="1" applyBorder="1" applyFont="1">
      <alignment horizontal="center" shrinkToFit="0" vertical="center" wrapText="1"/>
    </xf>
    <xf borderId="0" fillId="0" fontId="9" numFmtId="0" xfId="0" applyAlignment="1" applyFont="1">
      <alignment horizontal="center" shrinkToFit="0" vertical="center" wrapText="1"/>
    </xf>
    <xf borderId="0" fillId="4" fontId="15" numFmtId="0" xfId="0" applyAlignment="1" applyFont="1">
      <alignment horizontal="left" vertical="center"/>
    </xf>
    <xf borderId="0" fillId="4" fontId="15" numFmtId="49" xfId="0" applyAlignment="1" applyFont="1" applyNumberFormat="1">
      <alignment horizontal="left" readingOrder="0" vertical="center"/>
    </xf>
    <xf borderId="0" fillId="0" fontId="15" numFmtId="0" xfId="0" applyAlignment="1" applyFont="1">
      <alignment horizontal="center" readingOrder="0" vertical="center"/>
    </xf>
    <xf borderId="0" fillId="0" fontId="15" numFmtId="49" xfId="0" applyAlignment="1" applyFont="1" applyNumberFormat="1">
      <alignment horizontal="left" readingOrder="0" shrinkToFit="0" vertical="center" wrapText="1"/>
    </xf>
    <xf borderId="0" fillId="0" fontId="15" numFmtId="0" xfId="0" applyAlignment="1" applyFont="1">
      <alignment horizontal="center" readingOrder="0" shrinkToFit="0" vertical="center" wrapText="0"/>
    </xf>
    <xf borderId="8" fillId="3" fontId="3" numFmtId="0" xfId="0" applyAlignment="1" applyBorder="1" applyFont="1">
      <alignment horizontal="center" shrinkToFit="0" vertical="center" wrapText="0"/>
    </xf>
    <xf borderId="13" fillId="0" fontId="9" numFmtId="0" xfId="0" applyAlignment="1" applyBorder="1" applyFont="1">
      <alignment horizontal="center" shrinkToFit="0" vertical="center" wrapText="0"/>
    </xf>
    <xf borderId="0" fillId="4" fontId="15" numFmtId="0" xfId="0" applyAlignment="1" applyFont="1">
      <alignment horizontal="left" shrinkToFit="0" vertical="center" wrapText="0"/>
    </xf>
    <xf borderId="0" fillId="4" fontId="24" numFmtId="0" xfId="0" applyAlignment="1" applyFont="1">
      <alignment horizontal="left" readingOrder="0" shrinkToFit="0" vertical="center" wrapText="0"/>
    </xf>
    <xf borderId="0" fillId="4" fontId="24" numFmtId="0" xfId="0" applyAlignment="1" applyFont="1">
      <alignment horizontal="left" shrinkToFit="0" vertical="center" wrapText="0"/>
    </xf>
    <xf borderId="0" fillId="7" fontId="14" numFmtId="0" xfId="0" applyAlignment="1" applyFill="1" applyFont="1">
      <alignment horizontal="center" readingOrder="0" shrinkToFit="0" vertical="center" wrapText="1"/>
    </xf>
    <xf borderId="0" fillId="3" fontId="3" numFmtId="0" xfId="0" applyAlignment="1" applyFont="1">
      <alignment horizontal="left" shrinkToFit="0" vertical="center" wrapText="0"/>
    </xf>
    <xf borderId="0" fillId="3" fontId="8" numFmtId="0" xfId="0" applyAlignment="1" applyFont="1">
      <alignment horizontal="center" shrinkToFit="0" vertical="center" wrapText="0"/>
    </xf>
    <xf borderId="0" fillId="3" fontId="35" numFmtId="0" xfId="0" applyAlignment="1" applyFont="1">
      <alignment shrinkToFit="0" vertical="center" wrapText="0"/>
    </xf>
    <xf borderId="0" fillId="3" fontId="35" numFmtId="0" xfId="0" applyAlignment="1" applyFont="1">
      <alignment horizontal="center" shrinkToFit="0" vertical="center" wrapText="0"/>
    </xf>
    <xf borderId="6" fillId="7" fontId="14" numFmtId="0" xfId="0" applyAlignment="1" applyBorder="1" applyFont="1">
      <alignment horizontal="center" readingOrder="0" shrinkToFit="0" vertical="center" wrapText="1"/>
    </xf>
    <xf borderId="0" fillId="4" fontId="15" numFmtId="49" xfId="0" applyAlignment="1" applyFont="1" applyNumberFormat="1">
      <alignment horizontal="center" readingOrder="0" shrinkToFit="0" vertical="center" wrapText="1"/>
    </xf>
    <xf borderId="0" fillId="4" fontId="15" numFmtId="49" xfId="0" applyAlignment="1" applyFont="1" applyNumberFormat="1">
      <alignment readingOrder="0" shrinkToFit="0" vertical="center" wrapText="0"/>
    </xf>
    <xf borderId="0" fillId="4" fontId="15" numFmtId="49" xfId="0" applyAlignment="1" applyFont="1" applyNumberFormat="1">
      <alignment horizontal="left" shrinkToFit="0" vertical="center" wrapText="1"/>
    </xf>
    <xf borderId="0" fillId="0" fontId="15" numFmtId="0" xfId="0" applyAlignment="1" applyFont="1">
      <alignment horizontal="center" shrinkToFit="0" vertical="center" wrapText="0"/>
    </xf>
    <xf borderId="0" fillId="4" fontId="15" numFmtId="0" xfId="0" applyAlignment="1" applyFont="1">
      <alignment horizontal="left" readingOrder="0" shrinkToFit="0" vertical="center" wrapText="1"/>
    </xf>
    <xf borderId="0" fillId="4" fontId="15" numFmtId="0" xfId="0" applyAlignment="1" applyFont="1">
      <alignment horizontal="left" shrinkToFit="0" vertical="center" wrapText="0"/>
    </xf>
    <xf borderId="0" fillId="4" fontId="15" numFmtId="0" xfId="0" applyAlignment="1" applyFont="1">
      <alignment horizontal="left" shrinkToFit="0" vertical="center" wrapText="1"/>
    </xf>
    <xf borderId="0" fillId="8" fontId="24" numFmtId="49" xfId="0" applyAlignment="1" applyFill="1" applyFont="1" applyNumberFormat="1">
      <alignment horizontal="center" readingOrder="0" shrinkToFit="0" vertical="center" wrapText="1"/>
    </xf>
    <xf borderId="0" fillId="8" fontId="24" numFmtId="49" xfId="0" applyAlignment="1" applyFont="1" applyNumberFormat="1">
      <alignment readingOrder="0" shrinkToFit="0" vertical="center" wrapText="1"/>
    </xf>
    <xf borderId="0" fillId="8" fontId="24" numFmtId="49" xfId="0" applyAlignment="1" applyFont="1" applyNumberFormat="1">
      <alignment readingOrder="0" shrinkToFit="0" vertical="center" wrapText="0"/>
    </xf>
    <xf borderId="0" fillId="8" fontId="24" numFmtId="0" xfId="0" applyAlignment="1" applyFont="1">
      <alignment horizontal="left" readingOrder="0" vertical="center"/>
    </xf>
    <xf borderId="0" fillId="8" fontId="24" numFmtId="49" xfId="0" applyAlignment="1" applyFont="1" applyNumberFormat="1">
      <alignment horizontal="left" shrinkToFit="0" vertical="center" wrapText="1"/>
    </xf>
    <xf borderId="0" fillId="8" fontId="24" numFmtId="0" xfId="0" applyAlignment="1" applyFont="1">
      <alignment horizontal="center" readingOrder="0" vertical="center"/>
    </xf>
    <xf borderId="0" fillId="8" fontId="24" numFmtId="0" xfId="0" applyAlignment="1" applyFont="1">
      <alignment horizontal="left" shrinkToFit="0" vertical="center" wrapText="1"/>
    </xf>
    <xf borderId="0" fillId="0" fontId="15" numFmtId="0" xfId="0" applyAlignment="1" applyFont="1">
      <alignment horizontal="left" shrinkToFit="0" vertical="center" wrapText="0"/>
    </xf>
    <xf borderId="0" fillId="2" fontId="2" numFmtId="0" xfId="0" applyAlignment="1" applyFont="1">
      <alignment horizontal="center" shrinkToFit="0" vertical="center" wrapText="0"/>
    </xf>
    <xf borderId="0" fillId="0" fontId="2" numFmtId="49" xfId="0" applyAlignment="1" applyFont="1" applyNumberFormat="1">
      <alignment horizontal="right" readingOrder="0" shrinkToFit="0" vertical="center" wrapText="1"/>
    </xf>
    <xf borderId="0" fillId="0" fontId="2" numFmtId="0" xfId="0" applyAlignment="1" applyFont="1">
      <alignment horizontal="center" readingOrder="0" shrinkToFit="0" vertical="center" wrapText="0"/>
    </xf>
    <xf borderId="0" fillId="2" fontId="2" numFmtId="0" xfId="0" applyAlignment="1" applyFont="1">
      <alignment horizontal="right" readingOrder="0" shrinkToFit="0" vertical="center" wrapText="1"/>
    </xf>
    <xf borderId="8" fillId="3" fontId="8" numFmtId="0" xfId="0" applyAlignment="1" applyBorder="1" applyFont="1">
      <alignment shrinkToFit="0" vertical="center" wrapText="0"/>
    </xf>
    <xf borderId="8" fillId="3" fontId="8" numFmtId="0" xfId="0" applyAlignment="1" applyBorder="1" applyFont="1">
      <alignment horizontal="left" shrinkToFit="0" vertical="center" wrapText="0"/>
    </xf>
    <xf borderId="9" fillId="3" fontId="8" numFmtId="0" xfId="0" applyAlignment="1" applyBorder="1" applyFont="1">
      <alignment horizontal="left" shrinkToFit="0" vertical="center" wrapText="0"/>
    </xf>
    <xf borderId="8" fillId="3" fontId="3" numFmtId="0" xfId="0" applyAlignment="1" applyBorder="1" applyFont="1">
      <alignment shrinkToFit="0" vertical="center" wrapText="0"/>
    </xf>
    <xf borderId="0" fillId="3" fontId="9" numFmtId="0" xfId="0" applyAlignment="1" applyFont="1">
      <alignment horizontal="center" readingOrder="0" vertical="center"/>
    </xf>
    <xf borderId="6" fillId="3" fontId="9" numFmtId="0" xfId="0" applyAlignment="1" applyBorder="1" applyFont="1">
      <alignment horizontal="right" shrinkToFit="0" vertical="center" wrapText="0"/>
    </xf>
    <xf borderId="2" fillId="3" fontId="9" numFmtId="0" xfId="0" applyAlignment="1" applyBorder="1" applyFont="1">
      <alignment horizontal="center" readingOrder="0" shrinkToFit="0" vertical="center" wrapText="0"/>
    </xf>
    <xf borderId="6" fillId="3" fontId="9" numFmtId="49" xfId="0" applyAlignment="1" applyBorder="1" applyFont="1" applyNumberFormat="1">
      <alignment horizontal="center" readingOrder="0" shrinkToFit="0" vertical="center" wrapText="0"/>
    </xf>
    <xf borderId="0" fillId="0" fontId="9" numFmtId="0" xfId="0" applyAlignment="1" applyFont="1">
      <alignment horizontal="center"/>
    </xf>
    <xf borderId="0" fillId="4" fontId="15" numFmtId="0" xfId="0" applyAlignment="1" applyFont="1">
      <alignment horizontal="left" shrinkToFit="0" vertical="center" wrapText="0"/>
    </xf>
    <xf borderId="13" fillId="3" fontId="9" numFmtId="0" xfId="0" applyAlignment="1" applyBorder="1" applyFont="1">
      <alignment horizontal="center" shrinkToFit="0" vertical="center" wrapText="0"/>
    </xf>
    <xf borderId="0" fillId="2" fontId="15" numFmtId="0" xfId="0" applyAlignment="1" applyFont="1">
      <alignment horizontal="left" readingOrder="0" shrinkToFit="0" vertical="center" wrapText="0"/>
    </xf>
    <xf borderId="7" fillId="3" fontId="9" numFmtId="0" xfId="0" applyAlignment="1" applyBorder="1" applyFont="1">
      <alignment horizontal="center" shrinkToFit="0" vertical="center" wrapText="0"/>
    </xf>
    <xf borderId="0" fillId="2" fontId="15" numFmtId="49" xfId="0" applyAlignment="1" applyFont="1" applyNumberFormat="1">
      <alignment horizontal="right" readingOrder="0" shrinkToFit="0" vertical="center" wrapText="0"/>
    </xf>
    <xf borderId="7" fillId="2" fontId="9" numFmtId="0" xfId="0" applyAlignment="1" applyBorder="1" applyFont="1">
      <alignment horizontal="center" shrinkToFit="0" vertical="center" wrapText="0"/>
    </xf>
    <xf borderId="0" fillId="2" fontId="15" numFmtId="0" xfId="0" applyAlignment="1" applyFont="1">
      <alignment horizontal="right" shrinkToFit="0" vertical="center" wrapText="0"/>
    </xf>
    <xf borderId="0" fillId="2" fontId="15" numFmtId="49" xfId="0" applyAlignment="1" applyFont="1" applyNumberFormat="1">
      <alignment horizontal="right" readingOrder="0" shrinkToFit="0" vertical="center" wrapText="0"/>
    </xf>
    <xf borderId="0" fillId="2" fontId="15" numFmtId="0" xfId="0" applyAlignment="1" applyFont="1">
      <alignment horizontal="left" readingOrder="0" shrinkToFit="0" vertical="center" wrapText="0"/>
    </xf>
    <xf borderId="0" fillId="4" fontId="15" numFmtId="49" xfId="0" applyAlignment="1" applyFont="1" applyNumberFormat="1">
      <alignment horizontal="right" readingOrder="0" shrinkToFit="0" vertical="center" wrapText="0"/>
    </xf>
    <xf borderId="0" fillId="2" fontId="15" numFmtId="0" xfId="0" applyAlignment="1" applyFont="1">
      <alignment horizontal="left" readingOrder="0" shrinkToFit="0" vertical="center" wrapText="0"/>
    </xf>
    <xf borderId="0" fillId="4" fontId="15" numFmtId="0" xfId="0" applyAlignment="1" applyFont="1">
      <alignment horizontal="left" shrinkToFit="0" vertical="center" wrapText="0"/>
    </xf>
    <xf borderId="0" fillId="2" fontId="15" numFmtId="0" xfId="0" applyAlignment="1" applyFont="1">
      <alignment horizontal="left" shrinkToFit="0" vertical="center" wrapText="0"/>
    </xf>
    <xf borderId="0" fillId="2" fontId="15" numFmtId="0" xfId="0" applyAlignment="1" applyFont="1">
      <alignment horizontal="left" shrinkToFit="0" vertical="center" wrapText="0"/>
    </xf>
    <xf borderId="0" fillId="2" fontId="15" numFmtId="0" xfId="0" applyAlignment="1" applyFont="1">
      <alignment horizontal="right" readingOrder="0" shrinkToFit="0" vertical="center" wrapText="0"/>
    </xf>
    <xf borderId="0" fillId="2" fontId="15" numFmtId="49" xfId="0" applyAlignment="1" applyFont="1" applyNumberFormat="1">
      <alignment horizontal="right" shrinkToFit="0" vertical="center" wrapText="0"/>
    </xf>
    <xf borderId="0" fillId="2" fontId="15" numFmtId="0" xfId="0" applyAlignment="1" applyFont="1">
      <alignment horizontal="left" readingOrder="0" shrinkToFit="0" vertical="center" wrapText="0"/>
    </xf>
    <xf borderId="0" fillId="0" fontId="15" numFmtId="49" xfId="0" applyAlignment="1" applyFont="1" applyNumberFormat="1">
      <alignment horizontal="right" readingOrder="0" shrinkToFit="0" vertical="center" wrapText="0"/>
    </xf>
    <xf borderId="0" fillId="0" fontId="15" numFmtId="0" xfId="0" applyAlignment="1" applyFont="1">
      <alignment horizontal="left" readingOrder="0" shrinkToFit="0" vertical="center" wrapText="0"/>
    </xf>
    <xf borderId="0" fillId="2" fontId="15" numFmtId="49" xfId="0" applyAlignment="1" applyFont="1" applyNumberFormat="1">
      <alignment horizontal="left" readingOrder="0" shrinkToFit="0" vertical="center" wrapText="0"/>
    </xf>
    <xf borderId="0" fillId="2" fontId="2" numFmtId="0" xfId="0" applyAlignment="1" applyFont="1">
      <alignment horizontal="left" readingOrder="0" shrinkToFit="0" vertical="center" wrapText="0"/>
    </xf>
    <xf borderId="0" fillId="2" fontId="2" numFmtId="0" xfId="0" applyAlignment="1" applyFont="1">
      <alignment horizontal="left" readingOrder="0" shrinkToFit="0" vertical="center" wrapText="0"/>
    </xf>
    <xf borderId="0" fillId="2" fontId="2" numFmtId="0" xfId="0" applyAlignment="1" applyFont="1">
      <alignment horizontal="left" shrinkToFit="0" vertical="center" wrapText="0"/>
    </xf>
    <xf borderId="0" fillId="0" fontId="15" numFmtId="0" xfId="0" applyAlignment="1" applyFont="1">
      <alignment horizontal="left" readingOrder="0" shrinkToFit="0" vertical="center" wrapText="0"/>
    </xf>
    <xf borderId="0" fillId="2" fontId="15" numFmtId="0" xfId="0" applyAlignment="1" applyFont="1">
      <alignment horizontal="left" shrinkToFit="0" vertical="center" wrapText="0"/>
    </xf>
    <xf borderId="8" fillId="3" fontId="3" numFmtId="0" xfId="0" applyAlignment="1" applyBorder="1" applyFont="1">
      <alignment horizontal="left" shrinkToFit="0" vertical="center" wrapText="0"/>
    </xf>
    <xf borderId="0" fillId="2" fontId="2" numFmtId="0" xfId="0" applyAlignment="1" applyFont="1">
      <alignment horizontal="left" readingOrder="0" shrinkToFit="0" vertical="center" wrapText="1"/>
    </xf>
    <xf borderId="8" fillId="3" fontId="8" numFmtId="0" xfId="0" applyAlignment="1" applyBorder="1" applyFont="1">
      <alignment horizontal="left" readingOrder="0" shrinkToFit="0" vertical="center" wrapText="0"/>
    </xf>
    <xf borderId="8" fillId="3" fontId="8" numFmtId="0" xfId="0" applyAlignment="1" applyBorder="1" applyFont="1">
      <alignment horizontal="left" shrinkToFit="0" vertical="center" wrapText="0"/>
    </xf>
    <xf borderId="8" fillId="3" fontId="35" numFmtId="0" xfId="0" applyAlignment="1" applyBorder="1" applyFont="1">
      <alignment horizontal="left" shrinkToFit="0" vertical="center" wrapText="0"/>
    </xf>
    <xf borderId="8" fillId="3" fontId="4" numFmtId="0" xfId="0" applyAlignment="1" applyBorder="1" applyFont="1">
      <alignment shrinkToFit="0" vertical="center" wrapText="0"/>
    </xf>
    <xf borderId="8" fillId="3" fontId="9" numFmtId="0" xfId="0" applyAlignment="1" applyBorder="1" applyFont="1">
      <alignment horizontal="left" shrinkToFit="0" vertical="center" wrapText="0"/>
    </xf>
    <xf borderId="8" fillId="3" fontId="9" numFmtId="0" xfId="0" applyAlignment="1" applyBorder="1" applyFont="1">
      <alignment shrinkToFit="0" vertical="center" wrapText="0"/>
    </xf>
    <xf borderId="9" fillId="3" fontId="9" numFmtId="0" xfId="0" applyAlignment="1" applyBorder="1" applyFont="1">
      <alignment horizontal="center" readingOrder="0" shrinkToFit="0" vertical="center" wrapText="0"/>
    </xf>
    <xf borderId="7" fillId="3" fontId="4" numFmtId="0" xfId="0" applyAlignment="1" applyBorder="1" applyFont="1">
      <alignment shrinkToFit="0" vertical="center" wrapText="0"/>
    </xf>
    <xf borderId="13" fillId="3"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15" numFmtId="0" xfId="0" applyAlignment="1" applyFont="1">
      <alignment shrinkToFit="0" vertical="center" wrapText="0"/>
    </xf>
    <xf borderId="0" fillId="2" fontId="15" numFmtId="0" xfId="0" applyAlignment="1" applyFont="1">
      <alignment horizontal="left" shrinkToFit="0" vertical="center" wrapText="0"/>
    </xf>
    <xf borderId="0" fillId="0" fontId="2" numFmtId="0" xfId="0" applyAlignment="1" applyFont="1">
      <alignment horizontal="left" readingOrder="0" shrinkToFit="0" vertical="center" wrapText="0"/>
    </xf>
    <xf borderId="0" fillId="0" fontId="2" numFmtId="0" xfId="0" applyAlignment="1" applyFont="1">
      <alignment horizontal="left" readingOrder="0" shrinkToFit="0" vertical="center" wrapText="0"/>
    </xf>
    <xf borderId="0" fillId="0" fontId="2" numFmtId="0" xfId="0" applyAlignment="1" applyFont="1">
      <alignment horizontal="left" shrinkToFit="0" vertical="center" wrapText="0"/>
    </xf>
    <xf borderId="0" fillId="0" fontId="2" numFmtId="49" xfId="0" applyAlignment="1" applyFont="1" applyNumberFormat="1">
      <alignment horizontal="left" readingOrder="0" shrinkToFit="0" vertical="center" wrapText="1"/>
    </xf>
    <xf borderId="9" fillId="3" fontId="4" numFmtId="49" xfId="0" applyAlignment="1" applyBorder="1" applyFont="1" applyNumberFormat="1">
      <alignment horizontal="left" shrinkToFit="0" vertical="center" wrapText="1"/>
    </xf>
    <xf borderId="11" fillId="3" fontId="9" numFmtId="0" xfId="0" applyAlignment="1" applyBorder="1" applyFont="1">
      <alignment horizontal="left" shrinkToFit="0" vertical="center" wrapText="0"/>
    </xf>
    <xf borderId="0" fillId="0" fontId="2" numFmtId="49" xfId="0" applyAlignment="1" applyFont="1" applyNumberFormat="1">
      <alignment horizontal="left" readingOrder="0" shrinkToFit="0" vertical="center" wrapText="0"/>
    </xf>
    <xf borderId="0" fillId="0" fontId="2" numFmtId="164" xfId="0" applyAlignment="1" applyFont="1" applyNumberFormat="1">
      <alignment horizontal="center" readingOrder="0" vertical="center"/>
    </xf>
    <xf borderId="0" fillId="0" fontId="2" numFmtId="0" xfId="0" applyAlignment="1" applyFont="1">
      <alignment horizontal="left" vertical="center"/>
    </xf>
    <xf borderId="0" fillId="0" fontId="15" numFmtId="0" xfId="0" applyAlignment="1" applyFont="1">
      <alignment horizontal="left" shrinkToFit="0" vertical="center" wrapText="0"/>
    </xf>
    <xf borderId="0" fillId="0" fontId="15" numFmtId="0" xfId="0" applyAlignment="1" applyFont="1">
      <alignment horizontal="left" shrinkToFit="0" vertical="center" wrapText="0"/>
    </xf>
    <xf borderId="8" fillId="3" fontId="4" numFmtId="0" xfId="0" applyAlignment="1" applyBorder="1" applyFont="1">
      <alignment horizontal="left" readingOrder="0" shrinkToFit="0" vertical="center" wrapText="0"/>
    </xf>
    <xf borderId="0" fillId="0" fontId="15" numFmtId="0" xfId="0" applyAlignment="1" applyFont="1">
      <alignment horizontal="left" shrinkToFit="0" vertical="center" wrapText="0"/>
    </xf>
    <xf borderId="0" fillId="2" fontId="15" numFmtId="0" xfId="0" applyAlignment="1" applyFont="1">
      <alignment readingOrder="0" shrinkToFit="0" vertical="center" wrapText="0"/>
    </xf>
    <xf borderId="8" fillId="3" fontId="4" numFmtId="0" xfId="0" applyAlignment="1" applyBorder="1" applyFont="1">
      <alignment horizontal="left" shrinkToFit="0" vertical="center" wrapText="0"/>
    </xf>
    <xf borderId="0" fillId="4" fontId="15" numFmtId="0" xfId="0" applyAlignment="1" applyFont="1">
      <alignment readingOrder="0" shrinkToFit="0" vertical="center" wrapText="0"/>
    </xf>
    <xf borderId="0" fillId="0" fontId="2" numFmtId="0" xfId="0" applyAlignment="1" applyFont="1">
      <alignment horizontal="left" readingOrder="0" shrinkToFit="0" vertical="center" wrapText="1"/>
    </xf>
    <xf borderId="8" fillId="3" fontId="4" numFmtId="0" xfId="0" applyAlignment="1" applyBorder="1" applyFont="1">
      <alignment horizontal="center" shrinkToFit="0" vertical="center" wrapText="0"/>
    </xf>
    <xf borderId="0" fillId="0" fontId="15" numFmtId="0" xfId="0" applyAlignment="1" applyFont="1">
      <alignment readingOrder="0" shrinkToFit="0" vertical="center" wrapText="0"/>
    </xf>
    <xf borderId="13" fillId="0" fontId="8" numFmtId="0" xfId="0" applyAlignment="1" applyBorder="1" applyFont="1">
      <alignment horizontal="center" shrinkToFit="0" vertical="center" wrapText="0"/>
    </xf>
    <xf borderId="0" fillId="0" fontId="15" numFmtId="0" xfId="0" applyAlignment="1" applyFont="1">
      <alignment horizontal="left" shrinkToFit="0" vertical="center" wrapText="0"/>
    </xf>
    <xf borderId="5" fillId="0" fontId="15" numFmtId="0" xfId="0" applyAlignment="1" applyBorder="1" applyFont="1">
      <alignment horizontal="left" readingOrder="0" shrinkToFit="0" vertical="center" wrapText="0"/>
    </xf>
    <xf borderId="0" fillId="9" fontId="15" numFmtId="0" xfId="0" applyAlignment="1" applyFill="1" applyFont="1">
      <alignment horizontal="left" readingOrder="0" shrinkToFit="0" vertical="center" wrapText="0"/>
    </xf>
    <xf borderId="0" fillId="9" fontId="15" numFmtId="0" xfId="0" applyAlignment="1" applyFont="1">
      <alignment horizontal="center" readingOrder="0" shrinkToFit="0" vertical="center" wrapText="0"/>
    </xf>
    <xf borderId="0" fillId="2" fontId="15" numFmtId="0" xfId="0" applyAlignment="1" applyFont="1">
      <alignment horizontal="center" readingOrder="0" shrinkToFit="0" vertical="center" wrapText="0"/>
    </xf>
    <xf borderId="0" fillId="2" fontId="15" numFmtId="0" xfId="0" applyAlignment="1" applyFont="1">
      <alignment horizontal="left" readingOrder="0" shrinkToFit="0" vertical="center" wrapText="0"/>
    </xf>
    <xf borderId="0" fillId="2" fontId="15" numFmtId="0" xfId="0" applyAlignment="1" applyFont="1">
      <alignment horizontal="center" readingOrder="0" shrinkToFit="0" vertical="center" wrapText="0"/>
    </xf>
    <xf borderId="0" fillId="2" fontId="15" numFmtId="0" xfId="0" applyAlignment="1" applyFont="1">
      <alignment horizontal="center" shrinkToFit="0" vertical="center" wrapText="0"/>
    </xf>
    <xf borderId="0" fillId="2" fontId="15" numFmtId="0" xfId="0" applyAlignment="1" applyFont="1">
      <alignment readingOrder="0" shrinkToFit="0" vertical="center" wrapText="0"/>
    </xf>
    <xf borderId="0" fillId="0" fontId="36" numFmtId="49" xfId="0" applyAlignment="1" applyFont="1" applyNumberFormat="1">
      <alignment horizontal="center" shrinkToFit="0" vertical="center" wrapText="1"/>
    </xf>
    <xf borderId="0" fillId="0" fontId="36" numFmtId="49" xfId="0" applyAlignment="1" applyFont="1" applyNumberFormat="1">
      <alignment horizontal="center" readingOrder="0" shrinkToFit="0" vertical="center" wrapText="1"/>
    </xf>
    <xf borderId="0" fillId="0" fontId="37" numFmtId="49" xfId="0" applyAlignment="1" applyFont="1" applyNumberFormat="1">
      <alignment horizontal="center" readingOrder="0" shrinkToFit="0" vertical="center" wrapText="0"/>
    </xf>
    <xf borderId="0" fillId="0" fontId="36" numFmtId="49" xfId="0" applyAlignment="1" applyFont="1" applyNumberFormat="1">
      <alignment horizontal="center" readingOrder="0" shrinkToFit="0" vertical="center" wrapText="0"/>
    </xf>
    <xf borderId="0" fillId="0" fontId="2" numFmtId="0" xfId="0" applyAlignment="1" applyFont="1">
      <alignment horizontal="center" shrinkToFit="0" vertical="center" wrapText="1"/>
    </xf>
    <xf borderId="0" fillId="2" fontId="36" numFmtId="49" xfId="0" applyAlignment="1" applyFont="1" applyNumberFormat="1">
      <alignment horizontal="center" readingOrder="0" shrinkToFit="0" vertical="center" wrapText="1"/>
    </xf>
    <xf borderId="8" fillId="3" fontId="3" numFmtId="49" xfId="0" applyAlignment="1" applyBorder="1" applyFont="1" applyNumberFormat="1">
      <alignment horizontal="left" readingOrder="0" shrinkToFit="0" vertical="center" wrapText="0"/>
    </xf>
    <xf borderId="0" fillId="2" fontId="36" numFmtId="3" xfId="0" applyAlignment="1" applyFont="1" applyNumberFormat="1">
      <alignment horizontal="center" readingOrder="0" shrinkToFit="0" vertical="center" wrapText="1"/>
    </xf>
    <xf borderId="8" fillId="3" fontId="3" numFmtId="0" xfId="0" applyAlignment="1" applyBorder="1" applyFont="1">
      <alignment horizontal="left" shrinkToFit="0" vertical="center" wrapText="0"/>
    </xf>
    <xf borderId="0" fillId="0" fontId="36" numFmtId="0" xfId="0" applyAlignment="1" applyFont="1">
      <alignment horizontal="center" readingOrder="0" shrinkToFit="0" vertical="center" wrapText="1"/>
    </xf>
    <xf borderId="8" fillId="3" fontId="3" numFmtId="0" xfId="0" applyAlignment="1" applyBorder="1" applyFont="1">
      <alignment horizontal="center" shrinkToFit="0" vertical="center" wrapText="0"/>
    </xf>
    <xf borderId="0" fillId="2" fontId="36" numFmtId="0" xfId="0" applyAlignment="1" applyFont="1">
      <alignment horizontal="center" readingOrder="0" shrinkToFit="0" vertical="center" wrapText="1"/>
    </xf>
    <xf borderId="0" fillId="2" fontId="36" numFmtId="49" xfId="0" applyAlignment="1" applyFont="1" applyNumberFormat="1">
      <alignment horizontal="center" readingOrder="0" shrinkToFit="0" vertical="center" wrapText="0"/>
    </xf>
    <xf borderId="0" fillId="0" fontId="10" numFmtId="0" xfId="0" applyAlignment="1" applyFont="1">
      <alignment horizontal="center" vertical="center"/>
    </xf>
    <xf borderId="6" fillId="3" fontId="8" numFmtId="49" xfId="0" applyAlignment="1" applyBorder="1" applyFont="1" applyNumberFormat="1">
      <alignment horizontal="center" readingOrder="0" shrinkToFit="0" vertical="center" wrapText="0"/>
    </xf>
    <xf borderId="6" fillId="3" fontId="8" numFmtId="0" xfId="0" applyAlignment="1" applyBorder="1" applyFont="1">
      <alignment horizontal="center" readingOrder="0" shrinkToFit="0" vertical="center" wrapText="0"/>
    </xf>
    <xf borderId="0" fillId="0" fontId="8" numFmtId="0" xfId="0" applyAlignment="1" applyFont="1">
      <alignment horizontal="center" readingOrder="0" shrinkToFit="0" vertical="center" wrapText="0"/>
    </xf>
    <xf borderId="0" fillId="3" fontId="3" numFmtId="49" xfId="0" applyAlignment="1" applyFont="1" applyNumberFormat="1">
      <alignment horizontal="left" readingOrder="0" shrinkToFit="0" vertical="center" wrapText="0"/>
    </xf>
    <xf borderId="0" fillId="3" fontId="35" numFmtId="49" xfId="0" applyAlignment="1" applyFont="1" applyNumberFormat="1">
      <alignment horizontal="center" shrinkToFit="0" vertical="center" wrapText="0"/>
    </xf>
    <xf borderId="0" fillId="3" fontId="2" numFmtId="49" xfId="0" applyAlignment="1" applyFont="1" applyNumberFormat="1">
      <alignment horizontal="left" shrinkToFit="0" vertical="center" wrapText="0"/>
    </xf>
    <xf borderId="0" fillId="2" fontId="15" numFmtId="0" xfId="0" applyAlignment="1" applyFont="1">
      <alignment horizontal="center" shrinkToFit="0" vertical="center" wrapText="0"/>
    </xf>
    <xf borderId="0" fillId="3" fontId="27" numFmtId="0" xfId="0" applyAlignment="1" applyFont="1">
      <alignment horizontal="left" readingOrder="0" vertical="center"/>
    </xf>
    <xf borderId="0" fillId="3" fontId="7" numFmtId="0" xfId="0" applyAlignment="1" applyFont="1">
      <alignment horizontal="left" readingOrder="0" vertical="center"/>
    </xf>
    <xf borderId="0" fillId="0" fontId="15" numFmtId="0" xfId="0" applyAlignment="1" applyFont="1">
      <alignment readingOrder="0" shrinkToFit="0" vertical="center" wrapText="0"/>
    </xf>
    <xf borderId="16" fillId="3" fontId="9" numFmtId="3" xfId="0" applyAlignment="1" applyBorder="1" applyFont="1" applyNumberFormat="1">
      <alignment horizontal="center" readingOrder="0" shrinkToFit="0" vertical="center" wrapText="0"/>
    </xf>
    <xf borderId="17" fillId="0" fontId="10" numFmtId="0" xfId="0" applyBorder="1" applyFont="1"/>
    <xf borderId="16" fillId="3" fontId="9" numFmtId="0" xfId="0" applyAlignment="1" applyBorder="1" applyFont="1">
      <alignment horizontal="left" readingOrder="0" shrinkToFit="0" vertical="center" wrapText="0"/>
    </xf>
    <xf borderId="18" fillId="0" fontId="10" numFmtId="0" xfId="0" applyBorder="1" applyFont="1"/>
    <xf borderId="16" fillId="3" fontId="9" numFmtId="0" xfId="0" applyAlignment="1" applyBorder="1" applyFont="1">
      <alignment horizontal="center" readingOrder="0" shrinkToFit="0" vertical="center" wrapText="0"/>
    </xf>
    <xf borderId="2" fillId="3" fontId="9" numFmtId="49" xfId="0" applyAlignment="1" applyBorder="1" applyFont="1" applyNumberFormat="1">
      <alignment horizontal="center" readingOrder="0" shrinkToFit="0" vertical="center" wrapText="0"/>
    </xf>
    <xf borderId="16" fillId="3" fontId="9" numFmtId="0" xfId="0" applyAlignment="1" applyBorder="1" applyFont="1">
      <alignment horizontal="left" readingOrder="0" shrinkToFit="0" vertical="center" wrapText="0"/>
    </xf>
    <xf borderId="0" fillId="3" fontId="9" numFmtId="0" xfId="0" applyAlignment="1" applyFont="1">
      <alignment horizontal="left" readingOrder="0" shrinkToFit="0" vertical="center" wrapText="0"/>
    </xf>
    <xf borderId="6" fillId="3" fontId="13" numFmtId="49" xfId="0" applyAlignment="1" applyBorder="1" applyFont="1" applyNumberFormat="1">
      <alignment horizontal="center" shrinkToFit="0" vertical="center" wrapText="1"/>
    </xf>
    <xf borderId="6" fillId="3" fontId="13" numFmtId="49" xfId="0" applyAlignment="1" applyBorder="1" applyFont="1" applyNumberFormat="1">
      <alignment horizontal="center" readingOrder="0" shrinkToFit="0" vertical="center" wrapText="1"/>
    </xf>
    <xf borderId="6" fillId="3" fontId="9" numFmtId="49" xfId="0" applyAlignment="1" applyBorder="1" applyFont="1" applyNumberFormat="1">
      <alignment horizontal="center" readingOrder="0" shrinkToFit="0" vertical="center" wrapText="1"/>
    </xf>
    <xf borderId="6" fillId="3" fontId="9" numFmtId="3" xfId="0" applyAlignment="1" applyBorder="1" applyFont="1" applyNumberFormat="1">
      <alignment horizontal="center" readingOrder="0" shrinkToFit="0" vertical="center" wrapText="1"/>
    </xf>
    <xf borderId="6" fillId="3" fontId="9" numFmtId="0" xfId="0" applyAlignment="1" applyBorder="1" applyFont="1">
      <alignment horizontal="center" readingOrder="0" shrinkToFit="0" vertical="center" wrapText="1"/>
    </xf>
    <xf borderId="0" fillId="0" fontId="38" numFmtId="0" xfId="0" applyAlignment="1" applyFont="1">
      <alignment vertical="center"/>
    </xf>
    <xf borderId="0" fillId="0" fontId="15" numFmtId="49" xfId="0" applyAlignment="1" applyFont="1" applyNumberFormat="1">
      <alignment horizontal="center" readingOrder="0" shrinkToFit="0" vertical="center" wrapText="0"/>
    </xf>
    <xf borderId="0" fillId="0" fontId="15" numFmtId="49" xfId="0" applyAlignment="1" applyFont="1" applyNumberFormat="1">
      <alignment readingOrder="0" shrinkToFit="0" vertical="center" wrapText="0"/>
    </xf>
    <xf borderId="0" fillId="0" fontId="15" numFmtId="3" xfId="0" applyAlignment="1" applyFont="1" applyNumberFormat="1">
      <alignment horizontal="center" readingOrder="0" shrinkToFit="0" vertical="center" wrapText="0"/>
    </xf>
    <xf borderId="0" fillId="0" fontId="15" numFmtId="0" xfId="0" applyAlignment="1" applyFont="1">
      <alignment shrinkToFit="0" vertical="center" wrapText="0"/>
    </xf>
    <xf borderId="0" fillId="0" fontId="16" numFmtId="0" xfId="0" applyAlignment="1" applyFont="1">
      <alignment shrinkToFit="0" vertical="center" wrapText="0"/>
    </xf>
    <xf borderId="0" fillId="0" fontId="39" numFmtId="0" xfId="0" applyAlignment="1" applyFont="1">
      <alignment horizontal="center" shrinkToFit="0" vertical="center" wrapText="1"/>
    </xf>
    <xf borderId="0" fillId="0" fontId="39" numFmtId="0" xfId="0" applyAlignment="1" applyFont="1">
      <alignment horizontal="center" readingOrder="0" shrinkToFit="0" vertical="center" wrapText="1"/>
    </xf>
    <xf borderId="0" fillId="2" fontId="39" numFmtId="0" xfId="0" applyAlignment="1" applyFont="1">
      <alignment horizontal="center" readingOrder="0" shrinkToFit="0" vertical="center" wrapText="1"/>
    </xf>
    <xf borderId="9" fillId="3" fontId="3" numFmtId="0" xfId="0" applyAlignment="1" applyBorder="1" applyFont="1">
      <alignment horizontal="left" shrinkToFit="0" vertical="center" wrapText="0"/>
    </xf>
    <xf borderId="2" fillId="3" fontId="4" numFmtId="0" xfId="0" applyAlignment="1" applyBorder="1" applyFont="1">
      <alignment horizontal="center" readingOrder="0" shrinkToFit="0" vertical="center" wrapText="0"/>
    </xf>
    <xf borderId="11" fillId="3" fontId="4" numFmtId="0" xfId="0" applyAlignment="1" applyBorder="1" applyFont="1">
      <alignment horizontal="center" shrinkToFit="0" vertical="center" wrapText="0"/>
    </xf>
    <xf borderId="13" fillId="0" fontId="9" numFmtId="0" xfId="0" applyAlignment="1" applyBorder="1" applyFont="1">
      <alignment horizontal="center" shrinkToFit="0" vertical="center" wrapText="1"/>
    </xf>
    <xf borderId="0" fillId="0" fontId="15" numFmtId="0" xfId="0" applyAlignment="1" applyFont="1">
      <alignment horizontal="center" readingOrder="0" shrinkToFit="0" vertical="center" wrapText="0"/>
    </xf>
    <xf borderId="0" fillId="0" fontId="2" numFmtId="49" xfId="0" applyAlignment="1" applyFont="1" applyNumberFormat="1">
      <alignment horizontal="center" shrinkToFit="0" vertical="center" wrapText="1"/>
    </xf>
    <xf borderId="9" fillId="3" fontId="40" numFmtId="49" xfId="0" applyAlignment="1" applyBorder="1" applyFont="1" applyNumberFormat="1">
      <alignment horizontal="left" shrinkToFit="0" vertical="center" wrapText="0"/>
    </xf>
    <xf borderId="2" fillId="3" fontId="26" numFmtId="0" xfId="0" applyAlignment="1" applyBorder="1" applyFont="1">
      <alignment horizontal="center" readingOrder="0" vertical="center"/>
    </xf>
    <xf borderId="0" fillId="0" fontId="11" numFmtId="0" xfId="0" applyAlignment="1" applyFont="1">
      <alignment horizontal="center" readingOrder="0" vertical="center"/>
    </xf>
    <xf borderId="19" fillId="3" fontId="34" numFmtId="49" xfId="0" applyAlignment="1" applyBorder="1" applyFont="1" applyNumberFormat="1">
      <alignment horizontal="left" readingOrder="0" shrinkToFit="0" vertical="center" wrapText="1"/>
    </xf>
    <xf borderId="20" fillId="0" fontId="10" numFmtId="0" xfId="0" applyBorder="1" applyFont="1"/>
    <xf borderId="6" fillId="3" fontId="9" numFmtId="49" xfId="0" applyAlignment="1" applyBorder="1" applyFont="1" applyNumberFormat="1">
      <alignment horizontal="center" shrinkToFit="0" vertical="center" wrapText="0"/>
    </xf>
    <xf borderId="0" fillId="0" fontId="9" numFmtId="0" xfId="0" applyAlignment="1" applyFont="1">
      <alignment horizontal="center" shrinkToFit="0" vertical="center" wrapText="0"/>
    </xf>
    <xf borderId="0" fillId="0" fontId="15" numFmtId="49" xfId="0" applyAlignment="1" applyFont="1" applyNumberFormat="1">
      <alignment shrinkToFit="0" vertical="center" wrapText="0"/>
    </xf>
    <xf borderId="0" fillId="0" fontId="15" numFmtId="2" xfId="0" applyAlignment="1" applyFont="1" applyNumberFormat="1">
      <alignment horizontal="center" readingOrder="0" shrinkToFit="0" vertical="center" wrapText="0"/>
    </xf>
    <xf borderId="0" fillId="2" fontId="2" numFmtId="49" xfId="0" applyAlignment="1" applyFont="1" applyNumberFormat="1">
      <alignment horizontal="left" readingOrder="0" shrinkToFit="0" vertical="center" wrapText="1"/>
    </xf>
    <xf borderId="0" fillId="0" fontId="2" numFmtId="0" xfId="0" applyAlignment="1" applyFont="1">
      <alignment horizontal="right" readingOrder="0" shrinkToFit="0" vertical="center" wrapText="1"/>
    </xf>
    <xf borderId="5" fillId="3" fontId="29" numFmtId="0" xfId="0" applyAlignment="1" applyBorder="1" applyFont="1">
      <alignment horizontal="left" readingOrder="0" vertical="center"/>
    </xf>
    <xf borderId="8" fillId="3" fontId="35" numFmtId="0" xfId="0" applyAlignment="1" applyBorder="1" applyFont="1">
      <alignment horizontal="left" shrinkToFit="0" vertical="center" wrapText="1"/>
    </xf>
    <xf borderId="8" fillId="3" fontId="35" numFmtId="0" xfId="0" applyAlignment="1" applyBorder="1" applyFont="1">
      <alignment horizontal="center" shrinkToFit="0" vertical="center" wrapText="0"/>
    </xf>
    <xf borderId="8" fillId="3" fontId="4" numFmtId="0" xfId="0" applyAlignment="1" applyBorder="1" applyFont="1">
      <alignment horizontal="right" shrinkToFit="0" vertical="center" wrapText="0"/>
    </xf>
    <xf borderId="0" fillId="0" fontId="15" numFmtId="49" xfId="0" applyAlignment="1" applyFont="1" applyNumberFormat="1">
      <alignment shrinkToFit="0" vertical="center" wrapText="0"/>
    </xf>
    <xf borderId="0" fillId="0" fontId="15" numFmtId="49" xfId="0" applyAlignment="1" applyFont="1" applyNumberFormat="1">
      <alignment horizontal="right" readingOrder="0" shrinkToFit="0" vertical="center" wrapText="0"/>
    </xf>
    <xf borderId="0" fillId="0" fontId="15" numFmtId="0" xfId="0" applyAlignment="1" applyFont="1">
      <alignment horizontal="right" readingOrder="0" shrinkToFit="0" vertical="center" wrapText="0"/>
    </xf>
    <xf borderId="8" fillId="3" fontId="34" numFmtId="0" xfId="0" applyAlignment="1" applyBorder="1" applyFont="1">
      <alignment horizontal="left" readingOrder="0" shrinkToFit="0" vertical="center" wrapText="0"/>
    </xf>
    <xf borderId="0" fillId="0" fontId="15" numFmtId="49" xfId="0" applyAlignment="1" applyFont="1" applyNumberFormat="1">
      <alignment horizontal="left" shrinkToFit="0" vertical="center" wrapText="0"/>
    </xf>
    <xf borderId="8" fillId="3" fontId="4" numFmtId="0" xfId="0" applyAlignment="1" applyBorder="1" applyFont="1">
      <alignment horizontal="left" shrinkToFit="0" vertical="center" wrapText="0"/>
    </xf>
    <xf borderId="0" fillId="0" fontId="24" numFmtId="0" xfId="0" applyAlignment="1" applyFont="1">
      <alignment horizontal="left" shrinkToFit="0" vertical="center" wrapText="0"/>
    </xf>
    <xf borderId="0" fillId="0" fontId="24" numFmtId="49" xfId="0" applyAlignment="1" applyFont="1" applyNumberFormat="1">
      <alignment horizontal="left" shrinkToFit="0" vertical="center" wrapText="0"/>
    </xf>
    <xf borderId="0" fillId="2" fontId="2" numFmtId="2" xfId="0" applyAlignment="1" applyFont="1" applyNumberFormat="1">
      <alignment horizontal="center" readingOrder="0" shrinkToFit="0" vertical="center" wrapText="1"/>
    </xf>
    <xf borderId="8" fillId="3" fontId="3" numFmtId="49" xfId="0" applyAlignment="1" applyBorder="1" applyFont="1" applyNumberFormat="1">
      <alignment horizontal="left" shrinkToFit="0" vertical="center" wrapText="0"/>
    </xf>
    <xf borderId="8" fillId="3" fontId="34" numFmtId="49" xfId="0" applyAlignment="1" applyBorder="1" applyFont="1" applyNumberFormat="1">
      <alignment horizontal="left" readingOrder="0" shrinkToFit="0" vertical="center" wrapText="0"/>
    </xf>
    <xf borderId="9" fillId="3" fontId="8" numFmtId="2" xfId="0" applyAlignment="1" applyBorder="1" applyFont="1" applyNumberFormat="1">
      <alignment horizontal="left" readingOrder="0" shrinkToFit="0" vertical="center" wrapText="0"/>
    </xf>
    <xf borderId="2" fillId="3" fontId="9" numFmtId="2" xfId="0" applyAlignment="1" applyBorder="1" applyFont="1" applyNumberFormat="1">
      <alignment horizontal="center" readingOrder="0" shrinkToFit="0" vertical="center" wrapText="1"/>
    </xf>
    <xf borderId="13" fillId="0" fontId="9" numFmtId="0" xfId="0" applyAlignment="1" applyBorder="1" applyFont="1">
      <alignment horizontal="center" readingOrder="0" shrinkToFit="0" vertical="center" wrapText="1"/>
    </xf>
    <xf borderId="0" fillId="0" fontId="15" numFmtId="49" xfId="0" applyAlignment="1" applyFont="1" applyNumberFormat="1">
      <alignment horizontal="left" readingOrder="0" shrinkToFit="0" vertical="center" wrapText="0"/>
    </xf>
    <xf borderId="6" fillId="3" fontId="9" numFmtId="2" xfId="0" applyAlignment="1" applyBorder="1" applyFont="1" applyNumberFormat="1">
      <alignment horizontal="center" readingOrder="0" shrinkToFit="0" vertical="center" wrapText="1"/>
    </xf>
    <xf borderId="0" fillId="0" fontId="15" numFmtId="165" xfId="0" applyAlignment="1" applyFont="1" applyNumberFormat="1">
      <alignment horizontal="center" readingOrder="0" shrinkToFit="0" vertical="center" wrapText="0"/>
    </xf>
    <xf borderId="0" fillId="0" fontId="15" numFmtId="2" xfId="0" applyAlignment="1" applyFont="1" applyNumberFormat="1">
      <alignment horizontal="center" readingOrder="0" shrinkToFit="0" vertical="center" wrapText="0"/>
    </xf>
    <xf borderId="0" fillId="0" fontId="15" numFmtId="0" xfId="0" applyAlignment="1" applyFont="1">
      <alignment horizontal="center" shrinkToFit="0" vertical="center" wrapText="0"/>
    </xf>
    <xf borderId="21" fillId="0" fontId="41" numFmtId="0" xfId="0" applyAlignment="1" applyBorder="1" applyFont="1">
      <alignment horizontal="center" shrinkToFit="0" vertical="center" wrapText="1"/>
    </xf>
    <xf borderId="0" fillId="0" fontId="33" numFmtId="0" xfId="0" applyAlignment="1" applyFont="1">
      <alignment vertical="center"/>
    </xf>
    <xf borderId="22" fillId="3" fontId="3" numFmtId="0" xfId="0" applyAlignment="1" applyBorder="1" applyFont="1">
      <alignment vertical="center"/>
    </xf>
    <xf borderId="5" fillId="3" fontId="33" numFmtId="0" xfId="0" applyAlignment="1" applyBorder="1" applyFont="1">
      <alignment vertical="center"/>
    </xf>
    <xf borderId="6" fillId="3" fontId="9" numFmtId="0" xfId="0" applyAlignment="1" applyBorder="1" applyFont="1">
      <alignment horizontal="center" readingOrder="0" vertical="center"/>
    </xf>
    <xf borderId="21" fillId="0" fontId="41" numFmtId="0" xfId="0" applyAlignment="1" applyBorder="1" applyFont="1">
      <alignment horizontal="center" readingOrder="0" shrinkToFit="0" vertical="center" wrapText="1"/>
    </xf>
    <xf borderId="6" fillId="3" fontId="9" numFmtId="0" xfId="0" applyAlignment="1" applyBorder="1" applyFont="1">
      <alignment horizontal="center" vertical="center"/>
    </xf>
    <xf borderId="21" fillId="0" fontId="33" numFmtId="0" xfId="0" applyAlignment="1" applyBorder="1" applyFont="1">
      <alignment vertical="center"/>
    </xf>
    <xf borderId="2" fillId="3" fontId="9" numFmtId="0" xfId="0" applyAlignment="1" applyBorder="1" applyFont="1">
      <alignment horizontal="center" vertical="center"/>
    </xf>
    <xf borderId="0" fillId="0" fontId="9" numFmtId="0" xfId="0" applyAlignment="1" applyFont="1">
      <alignment horizontal="center" vertical="center"/>
    </xf>
    <xf borderId="22" fillId="3" fontId="3" numFmtId="0" xfId="0" applyAlignment="1" applyBorder="1" applyFont="1">
      <alignment shrinkToFit="0" vertical="center" wrapText="0"/>
    </xf>
    <xf borderId="0" fillId="0" fontId="15" numFmtId="0" xfId="0" applyAlignment="1" applyFont="1">
      <alignment shrinkToFit="0" vertical="center" wrapText="0"/>
    </xf>
    <xf borderId="6" fillId="3" fontId="42" numFmtId="0" xfId="0" applyAlignment="1" applyBorder="1" applyFont="1">
      <alignment horizontal="center" readingOrder="0" vertical="center"/>
    </xf>
    <xf borderId="12" fillId="0" fontId="42" numFmtId="0" xfId="0" applyAlignment="1" applyBorder="1" applyFont="1">
      <alignment horizontal="center" vertical="center"/>
    </xf>
    <xf borderId="0" fillId="0" fontId="15" numFmtId="0" xfId="0" applyAlignment="1" applyFont="1">
      <alignment vertical="center"/>
    </xf>
    <xf borderId="0" fillId="2" fontId="15" numFmtId="0" xfId="0" applyAlignment="1" applyFont="1">
      <alignment readingOrder="0" vertical="center"/>
    </xf>
    <xf borderId="0" fillId="2" fontId="15" numFmtId="0" xfId="0" applyAlignment="1" applyFont="1">
      <alignment horizontal="left" readingOrder="0" vertical="center"/>
    </xf>
    <xf borderId="21" fillId="0" fontId="2" numFmtId="0" xfId="0" applyAlignment="1" applyBorder="1" applyFont="1">
      <alignment horizontal="center" shrinkToFit="0" vertical="center" wrapText="1"/>
    </xf>
    <xf borderId="0" fillId="2" fontId="2" numFmtId="0" xfId="0" applyAlignment="1" applyFont="1">
      <alignment horizontal="center" shrinkToFit="0" vertical="center" wrapText="1"/>
    </xf>
    <xf borderId="0" fillId="0" fontId="2" numFmtId="0" xfId="0" applyAlignment="1" applyFont="1">
      <alignment horizontal="center" shrinkToFit="0" vertical="center" wrapText="1"/>
    </xf>
    <xf borderId="21" fillId="0" fontId="43" numFmtId="0" xfId="0" applyAlignment="1" applyBorder="1" applyFont="1">
      <alignment vertical="center"/>
    </xf>
    <xf borderId="22" fillId="3" fontId="3" numFmtId="0" xfId="0" applyAlignment="1" applyBorder="1" applyFont="1">
      <alignment shrinkToFit="0" vertical="center" wrapText="0"/>
    </xf>
    <xf borderId="0" fillId="3" fontId="33" numFmtId="0" xfId="0" applyAlignment="1" applyFont="1">
      <alignment vertical="center"/>
    </xf>
    <xf borderId="2" fillId="3" fontId="34" numFmtId="0" xfId="0" applyAlignment="1" applyBorder="1" applyFont="1">
      <alignment horizontal="center" readingOrder="0" vertical="center"/>
    </xf>
    <xf borderId="12" fillId="0" fontId="9" numFmtId="0" xfId="0" applyAlignment="1" applyBorder="1" applyFont="1">
      <alignment horizontal="center" shrinkToFit="0" vertical="center" wrapText="1"/>
    </xf>
    <xf borderId="0" fillId="2" fontId="15" numFmtId="0" xfId="0" applyAlignment="1" applyFont="1">
      <alignment vertical="center"/>
    </xf>
    <xf borderId="0" fillId="2" fontId="15" numFmtId="0" xfId="0" applyAlignment="1" applyFont="1">
      <alignment horizontal="center" vertical="center"/>
    </xf>
    <xf borderId="0" fillId="2" fontId="15" numFmtId="49" xfId="0" applyAlignment="1" applyFont="1" applyNumberFormat="1">
      <alignment vertical="center"/>
    </xf>
    <xf borderId="0" fillId="2" fontId="15" numFmtId="0" xfId="0" applyAlignment="1" applyFont="1">
      <alignment vertical="center"/>
    </xf>
    <xf borderId="0" fillId="0" fontId="43" numFmtId="0" xfId="0" applyAlignment="1" applyFont="1">
      <alignment vertical="center"/>
    </xf>
    <xf borderId="0" fillId="2" fontId="2" numFmtId="0" xfId="0" applyAlignment="1" applyFont="1">
      <alignment horizontal="left" shrinkToFit="0" vertical="center" wrapText="0"/>
    </xf>
    <xf borderId="0" fillId="0" fontId="2" numFmtId="0" xfId="0" applyAlignment="1" applyFont="1">
      <alignment horizontal="left" vertical="center"/>
    </xf>
    <xf borderId="13" fillId="0" fontId="9" numFmtId="0" xfId="0" applyAlignment="1" applyBorder="1" applyFont="1">
      <alignment horizontal="center" readingOrder="0" shrinkToFit="0" vertical="center" wrapText="0"/>
    </xf>
    <xf borderId="0" fillId="0" fontId="15" numFmtId="49" xfId="0" applyAlignment="1" applyFont="1" applyNumberFormat="1">
      <alignment horizontal="left" readingOrder="0" shrinkToFit="0" vertical="center" wrapText="0"/>
    </xf>
    <xf borderId="0" fillId="0" fontId="15" numFmtId="49" xfId="0" applyAlignment="1" applyFont="1" applyNumberFormat="1">
      <alignment horizontal="left" readingOrder="0" vertical="center"/>
    </xf>
    <xf borderId="0" fillId="0" fontId="15" numFmtId="0" xfId="0" applyAlignment="1" applyFont="1">
      <alignment horizontal="center" shrinkToFit="0" vertical="center" wrapText="0"/>
    </xf>
    <xf borderId="0" fillId="0" fontId="15" numFmtId="49" xfId="0" applyAlignment="1" applyFont="1" applyNumberFormat="1">
      <alignment horizontal="left" shrinkToFit="0" vertical="center" wrapText="0"/>
    </xf>
    <xf borderId="0" fillId="0" fontId="15" numFmtId="49" xfId="0" applyAlignment="1" applyFont="1" applyNumberFormat="1">
      <alignment horizontal="left" vertical="center"/>
    </xf>
    <xf borderId="0" fillId="0" fontId="15" numFmtId="49" xfId="0" applyAlignment="1" applyFont="1" applyNumberFormat="1">
      <alignment horizontal="left" vertical="center"/>
    </xf>
    <xf borderId="0" fillId="0" fontId="15" numFmtId="0" xfId="0" applyAlignment="1" applyFont="1">
      <alignment horizontal="center" vertical="center"/>
    </xf>
    <xf borderId="0" fillId="0" fontId="15" numFmtId="49" xfId="0" applyAlignment="1" applyFont="1" applyNumberFormat="1">
      <alignment horizontal="left" readingOrder="0" vertical="center"/>
    </xf>
    <xf borderId="6" fillId="3" fontId="9" numFmtId="0" xfId="0" applyAlignment="1" applyBorder="1" applyFont="1">
      <alignment horizontal="left" shrinkToFit="0" vertical="center" wrapText="0"/>
    </xf>
    <xf borderId="0" fillId="2" fontId="9" numFmtId="0" xfId="0" applyAlignment="1" applyFont="1">
      <alignment horizontal="center" readingOrder="0" shrinkToFit="0" vertical="center" wrapText="0"/>
    </xf>
    <xf borderId="6" fillId="3" fontId="9" numFmtId="0" xfId="0" applyAlignment="1" applyBorder="1" applyFont="1">
      <alignment horizontal="left" readingOrder="0" shrinkToFit="0" vertical="center" wrapText="0"/>
    </xf>
    <xf borderId="0" fillId="2" fontId="9" numFmtId="0" xfId="0" applyAlignment="1" applyFont="1">
      <alignment horizontal="center" shrinkToFit="0" vertical="center" wrapText="0"/>
    </xf>
    <xf borderId="0" fillId="3" fontId="8" numFmtId="0" xfId="0" applyAlignment="1" applyFont="1">
      <alignment horizontal="center" shrinkToFit="0" vertical="center" wrapText="1"/>
    </xf>
    <xf borderId="0" fillId="3" fontId="8" numFmtId="49" xfId="0" applyAlignment="1" applyFont="1" applyNumberFormat="1">
      <alignment horizontal="center" shrinkToFit="0" vertical="center" wrapText="1"/>
    </xf>
    <xf borderId="0" fillId="3" fontId="8" numFmtId="49" xfId="0" applyAlignment="1" applyFont="1" applyNumberFormat="1">
      <alignment horizontal="center" readingOrder="0" shrinkToFit="0" vertical="center" wrapText="1"/>
    </xf>
    <xf borderId="0" fillId="0" fontId="15" numFmtId="0" xfId="0" applyAlignment="1" applyFont="1">
      <alignment horizontal="center" shrinkToFit="0" vertical="center" wrapText="1"/>
    </xf>
    <xf borderId="0" fillId="0" fontId="15" numFmtId="0" xfId="0" applyAlignment="1" applyFont="1">
      <alignment horizontal="left" shrinkToFit="0" wrapText="0"/>
    </xf>
    <xf borderId="0" fillId="0" fontId="44" numFmtId="0" xfId="0" applyAlignment="1" applyFont="1">
      <alignment vertical="center"/>
    </xf>
    <xf borderId="0" fillId="0" fontId="44" numFmtId="0" xfId="0" applyAlignment="1" applyFont="1">
      <alignment horizontal="center" vertical="center"/>
    </xf>
    <xf borderId="0" fillId="0" fontId="12" numFmtId="166" xfId="0" applyAlignment="1" applyFont="1" applyNumberFormat="1">
      <alignment horizontal="center" shrinkToFit="0" vertical="center" wrapText="1"/>
    </xf>
    <xf borderId="0" fillId="0" fontId="12" numFmtId="0" xfId="0" applyAlignment="1" applyFont="1">
      <alignment horizontal="center" shrinkToFit="0" vertical="center" wrapText="1"/>
    </xf>
    <xf borderId="0" fillId="3" fontId="4" numFmtId="49" xfId="0" applyAlignment="1" applyFont="1" applyNumberFormat="1">
      <alignment horizontal="center" readingOrder="0" shrinkToFit="0" vertical="center" wrapText="1"/>
    </xf>
    <xf borderId="0" fillId="3" fontId="4" numFmtId="0" xfId="0" applyAlignment="1" applyFont="1">
      <alignment horizontal="left" readingOrder="0" shrinkToFit="0" vertical="center" wrapText="1"/>
    </xf>
    <xf borderId="0" fillId="0" fontId="45" numFmtId="0" xfId="0" applyFont="1"/>
    <xf borderId="0" fillId="3" fontId="4" numFmtId="49" xfId="0" applyAlignment="1" applyFont="1" applyNumberFormat="1">
      <alignment horizontal="left" shrinkToFit="0" vertical="center" wrapText="1"/>
    </xf>
    <xf borderId="0" fillId="3" fontId="4" numFmtId="0" xfId="0" applyAlignment="1" applyFont="1">
      <alignment horizontal="center" shrinkToFit="0" vertical="center" wrapText="1"/>
    </xf>
    <xf borderId="0" fillId="0" fontId="4" numFmtId="49" xfId="0" applyAlignment="1" applyFont="1" applyNumberFormat="1">
      <alignment horizontal="left" shrinkToFit="0" vertical="center" wrapText="1"/>
    </xf>
    <xf borderId="0" fillId="3" fontId="9" numFmtId="0" xfId="0" applyAlignment="1" applyFont="1">
      <alignment horizontal="center" readingOrder="0" shrinkToFit="0" vertical="center" wrapText="1"/>
    </xf>
    <xf borderId="0" fillId="0" fontId="9" numFmtId="0" xfId="0" applyAlignment="1" applyFont="1">
      <alignment horizontal="center" readingOrder="0" shrinkToFit="0" vertical="center" wrapText="1"/>
    </xf>
    <xf borderId="0" fillId="0" fontId="2" numFmtId="0" xfId="0" applyAlignment="1" applyFont="1">
      <alignment horizontal="center" readingOrder="0" vertical="center"/>
    </xf>
    <xf quotePrefix="1" borderId="0" fillId="0" fontId="2" numFmtId="0" xfId="0" applyAlignment="1" applyFont="1">
      <alignment horizontal="left" readingOrder="0" shrinkToFit="0" vertical="center" wrapText="1"/>
    </xf>
    <xf borderId="0" fillId="0" fontId="2" numFmtId="0" xfId="0" applyAlignment="1" applyFont="1">
      <alignment horizontal="left" readingOrder="0" vertical="center"/>
    </xf>
    <xf borderId="0" fillId="0" fontId="2" numFmtId="0" xfId="0" applyAlignment="1" applyFont="1">
      <alignment horizontal="left" readingOrder="0" shrinkToFit="0" vertical="center" wrapText="1"/>
    </xf>
    <xf borderId="0" fillId="0" fontId="43" numFmtId="0" xfId="0" applyAlignment="1" applyFont="1">
      <alignment horizontal="center" shrinkToFit="0" vertical="center" wrapText="1"/>
    </xf>
    <xf borderId="0" fillId="0" fontId="2" numFmtId="0" xfId="0" applyAlignment="1" applyFont="1">
      <alignment horizontal="left" shrinkToFit="0" vertical="center" wrapText="1"/>
    </xf>
    <xf borderId="0" fillId="0" fontId="2" numFmtId="166" xfId="0" applyAlignment="1" applyFont="1" applyNumberFormat="1">
      <alignment horizontal="left" readingOrder="0" shrinkToFit="0" vertical="center" wrapText="1"/>
    </xf>
    <xf borderId="0" fillId="10" fontId="46" numFmtId="0" xfId="0" applyAlignment="1" applyFill="1" applyFont="1">
      <alignment readingOrder="0"/>
    </xf>
    <xf borderId="0" fillId="0" fontId="2" numFmtId="49" xfId="0" applyAlignment="1" applyFont="1" applyNumberFormat="1">
      <alignment horizontal="center" readingOrder="0" vertical="center"/>
    </xf>
    <xf borderId="0" fillId="0" fontId="2" numFmtId="49" xfId="0" applyAlignment="1" applyFont="1" applyNumberFormat="1">
      <alignment horizontal="left" readingOrder="0" vertical="center"/>
    </xf>
    <xf borderId="0" fillId="0" fontId="2" numFmtId="166" xfId="0" applyAlignment="1" applyFont="1" applyNumberFormat="1">
      <alignment horizontal="left" shrinkToFit="0" vertical="center" wrapText="1"/>
    </xf>
  </cellXfs>
  <cellStyles count="1">
    <cellStyle xfId="0" name="Normal" builtinId="0"/>
  </cellStyles>
  <dxfs count="3">
    <dxf>
      <font/>
      <fill>
        <patternFill patternType="solid">
          <fgColor rgb="FFFFFF00"/>
          <bgColor rgb="FFFFFF00"/>
        </patternFill>
      </fill>
      <border/>
    </dxf>
    <dxf>
      <font>
        <color rgb="FF434343"/>
      </font>
      <fill>
        <patternFill patternType="solid">
          <fgColor rgb="FFF9F96F"/>
          <bgColor rgb="FFF9F96F"/>
        </patternFill>
      </fill>
      <border/>
    </dxf>
    <dxf>
      <font>
        <color rgb="FF434343"/>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40" Type="http://schemas.openxmlformats.org/officeDocument/2006/relationships/worksheet" Target="worksheets/sheet38.xml"/><Relationship Id="rId42" Type="http://schemas.openxmlformats.org/officeDocument/2006/relationships/worksheet" Target="worksheets/sheet40.xml"/><Relationship Id="rId41" Type="http://schemas.openxmlformats.org/officeDocument/2006/relationships/worksheet" Target="worksheets/sheet39.xml"/><Relationship Id="rId44" Type="http://schemas.openxmlformats.org/officeDocument/2006/relationships/worksheet" Target="worksheets/sheet42.xml"/><Relationship Id="rId43" Type="http://schemas.openxmlformats.org/officeDocument/2006/relationships/worksheet" Target="worksheets/sheet41.xml"/><Relationship Id="rId46" Type="http://schemas.openxmlformats.org/officeDocument/2006/relationships/worksheet" Target="worksheets/sheet44.xml"/><Relationship Id="rId45" Type="http://schemas.openxmlformats.org/officeDocument/2006/relationships/worksheet" Target="worksheets/sheet43.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48" Type="http://schemas.openxmlformats.org/officeDocument/2006/relationships/worksheet" Target="worksheets/sheet46.xml"/><Relationship Id="rId47" Type="http://schemas.openxmlformats.org/officeDocument/2006/relationships/worksheet" Target="worksheets/sheet45.xml"/><Relationship Id="rId49" Type="http://schemas.openxmlformats.org/officeDocument/2006/relationships/worksheet" Target="worksheets/sheet4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31" Type="http://schemas.openxmlformats.org/officeDocument/2006/relationships/worksheet" Target="worksheets/sheet29.xml"/><Relationship Id="rId30" Type="http://schemas.openxmlformats.org/officeDocument/2006/relationships/worksheet" Target="worksheets/sheet28.xml"/><Relationship Id="rId33" Type="http://schemas.openxmlformats.org/officeDocument/2006/relationships/worksheet" Target="worksheets/sheet31.xml"/><Relationship Id="rId32" Type="http://schemas.openxmlformats.org/officeDocument/2006/relationships/worksheet" Target="worksheets/sheet30.xml"/><Relationship Id="rId35" Type="http://schemas.openxmlformats.org/officeDocument/2006/relationships/worksheet" Target="worksheets/sheet33.xml"/><Relationship Id="rId34" Type="http://schemas.openxmlformats.org/officeDocument/2006/relationships/worksheet" Target="worksheets/sheet32.xml"/><Relationship Id="rId37" Type="http://schemas.openxmlformats.org/officeDocument/2006/relationships/worksheet" Target="worksheets/sheet35.xml"/><Relationship Id="rId36" Type="http://schemas.openxmlformats.org/officeDocument/2006/relationships/worksheet" Target="worksheets/sheet34.xml"/><Relationship Id="rId39" Type="http://schemas.openxmlformats.org/officeDocument/2006/relationships/worksheet" Target="worksheets/sheet37.xml"/><Relationship Id="rId38" Type="http://schemas.openxmlformats.org/officeDocument/2006/relationships/worksheet" Target="worksheets/sheet36.xml"/><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worksheet" Target="worksheets/sheet26.xml"/><Relationship Id="rId27" Type="http://schemas.openxmlformats.org/officeDocument/2006/relationships/worksheet" Target="worksheets/sheet25.xml"/><Relationship Id="rId29" Type="http://schemas.openxmlformats.org/officeDocument/2006/relationships/worksheet" Target="worksheets/sheet27.xml"/><Relationship Id="rId50" Type="http://schemas.openxmlformats.org/officeDocument/2006/relationships/worksheet" Target="worksheets/sheet48.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8</xdr:row>
      <xdr:rowOff>47625</xdr:rowOff>
    </xdr:from>
    <xdr:ext cx="1905000" cy="2095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3.xml"/><Relationship Id="rId3"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4.xml"/><Relationship Id="rId3" Type="http://schemas.openxmlformats.org/officeDocument/2006/relationships/vmlDrawing" Target="../drawings/vmlDrawing3.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5.xml"/><Relationship Id="rId3" Type="http://schemas.openxmlformats.org/officeDocument/2006/relationships/vmlDrawing" Target="../drawings/vmlDrawing4.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7.xml"/><Relationship Id="rId3" Type="http://schemas.openxmlformats.org/officeDocument/2006/relationships/vmlDrawing" Target="../drawings/vmlDrawing5.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9.xml"/><Relationship Id="rId3"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hyperlink" Target="http://www.yourlab.com" TargetMode="External"/><Relationship Id="rId2" Type="http://schemas.openxmlformats.org/officeDocument/2006/relationships/hyperlink" Target="http://www.accbdy.com" TargetMode="External"/><Relationship Id="rId3"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sheetViews>
  <sheetFormatPr customHeight="1" defaultColWidth="14.43" defaultRowHeight="15.0"/>
  <cols>
    <col customWidth="1" min="1" max="1" width="4.43"/>
    <col customWidth="1" min="2" max="2" width="6.29"/>
    <col customWidth="1" min="3" max="3" width="64.0"/>
  </cols>
  <sheetData>
    <row r="1" ht="27.75" customHeight="1">
      <c r="A1" s="46" t="s">
        <v>54</v>
      </c>
      <c r="B1" s="47"/>
      <c r="C1" s="47"/>
    </row>
    <row r="2" ht="29.25" customHeight="1">
      <c r="A2" s="48"/>
      <c r="B2" s="49" t="s">
        <v>55</v>
      </c>
    </row>
    <row r="3" ht="18.0" customHeight="1">
      <c r="A3" s="48"/>
      <c r="B3" s="50" t="str">
        <f>HYPERLINK("https://www.bikalims.org/manual/setup-and-configuration/import-setup-data-from-spreadsheet","4.8 Configure Bika and Senaite with imported setup data")</f>
        <v>4.8 Configure Bika and Senaite with imported setup data</v>
      </c>
    </row>
    <row r="4" ht="18.0" customHeight="1">
      <c r="A4" s="51"/>
      <c r="B4" s="52" t="s">
        <v>56</v>
      </c>
      <c r="C4" s="51"/>
    </row>
    <row r="5" ht="24.0" customHeight="1">
      <c r="A5" s="53" t="s">
        <v>57</v>
      </c>
      <c r="B5" s="54"/>
      <c r="C5" s="54"/>
    </row>
    <row r="6" ht="35.25" customHeight="1">
      <c r="A6" s="51"/>
      <c r="B6" s="49" t="s">
        <v>58</v>
      </c>
    </row>
    <row r="7" ht="30.75" customHeight="1">
      <c r="A7" s="55" t="s">
        <v>59</v>
      </c>
      <c r="B7" s="56"/>
      <c r="C7" s="56"/>
    </row>
    <row r="8" ht="19.5" customHeight="1">
      <c r="A8" s="57" t="str">
        <f>HYPERLINK("mailto:info@bikalabs.com","info@bikalabs.com")</f>
        <v>info@bikalabs.com</v>
      </c>
      <c r="B8" s="49"/>
      <c r="C8" s="49"/>
    </row>
    <row r="9" ht="26.25" customHeight="1">
      <c r="B9" s="49"/>
      <c r="C9" s="49"/>
    </row>
  </sheetData>
  <mergeCells count="3">
    <mergeCell ref="B2:C2"/>
    <mergeCell ref="B3:C3"/>
    <mergeCell ref="B6: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3.86"/>
    <col customWidth="1" min="2" max="2" width="57.29"/>
    <col customWidth="1" min="3" max="3" width="32.14"/>
  </cols>
  <sheetData>
    <row r="1" ht="24.75" hidden="1" customHeight="1" outlineLevel="1">
      <c r="A1" s="2" t="s">
        <v>60</v>
      </c>
      <c r="B1" s="2" t="s">
        <v>61</v>
      </c>
      <c r="C1" s="2"/>
    </row>
    <row r="2" ht="37.5" customHeight="1">
      <c r="A2" s="58" t="s">
        <v>170</v>
      </c>
      <c r="B2" s="59"/>
      <c r="C2" s="120" t="str">
        <f>HYPERLINK("https://www.bikalabs.com","Creative Commons BYSA
Bika Lab Systems")</f>
        <v>Creative Commons BYSA
Bika Lab Systems</v>
      </c>
    </row>
    <row r="3" ht="24.0" customHeight="1">
      <c r="A3" s="22" t="s">
        <v>64</v>
      </c>
      <c r="B3" s="24" t="s">
        <v>2</v>
      </c>
      <c r="C3" s="25"/>
    </row>
    <row r="4" ht="21.0" customHeight="1">
      <c r="A4" s="31" t="s">
        <v>177</v>
      </c>
      <c r="B4" s="31" t="s">
        <v>178</v>
      </c>
      <c r="C4" s="43"/>
    </row>
    <row r="5" ht="21.0" customHeight="1">
      <c r="A5" s="31" t="s">
        <v>179</v>
      </c>
      <c r="B5" s="31" t="s">
        <v>180</v>
      </c>
      <c r="C5" s="43"/>
    </row>
    <row r="6" ht="21.0" customHeight="1">
      <c r="A6" s="32" t="s">
        <v>181</v>
      </c>
      <c r="B6" s="32" t="s">
        <v>182</v>
      </c>
      <c r="C6" s="43"/>
    </row>
    <row r="7" ht="21.0" customHeight="1">
      <c r="A7" s="32" t="s">
        <v>184</v>
      </c>
      <c r="B7" s="32" t="s">
        <v>187</v>
      </c>
      <c r="C7" s="43"/>
    </row>
    <row r="8" ht="21.0" customHeight="1">
      <c r="A8" s="31" t="s">
        <v>190</v>
      </c>
      <c r="B8" s="31" t="s">
        <v>192</v>
      </c>
      <c r="C8" s="43"/>
    </row>
    <row r="9" ht="21.0" customHeight="1">
      <c r="A9" s="32" t="s">
        <v>193</v>
      </c>
      <c r="B9" s="32" t="s">
        <v>194</v>
      </c>
      <c r="C9" s="43"/>
    </row>
    <row r="10" ht="21.0" customHeight="1">
      <c r="A10" s="32" t="s">
        <v>195</v>
      </c>
      <c r="B10" s="32" t="s">
        <v>196</v>
      </c>
      <c r="C10" s="43"/>
    </row>
    <row r="11" ht="21.0" customHeight="1">
      <c r="A11" s="32" t="s">
        <v>197</v>
      </c>
      <c r="B11" s="32" t="s">
        <v>198</v>
      </c>
      <c r="C11" s="38" t="s">
        <v>199</v>
      </c>
    </row>
    <row r="12" ht="21.0" customHeight="1">
      <c r="A12" s="31" t="s">
        <v>201</v>
      </c>
      <c r="B12" s="31" t="s">
        <v>202</v>
      </c>
      <c r="C12" s="43"/>
    </row>
    <row r="13" ht="21.0" customHeight="1">
      <c r="A13" s="31" t="s">
        <v>203</v>
      </c>
      <c r="B13" s="31" t="s">
        <v>204</v>
      </c>
      <c r="C13" s="43"/>
    </row>
    <row r="14" ht="21.0" customHeight="1">
      <c r="A14" s="43"/>
      <c r="B14" s="43"/>
      <c r="C14" s="43"/>
    </row>
    <row r="15" ht="21.0" customHeight="1">
      <c r="A15" s="43"/>
      <c r="B15" s="43"/>
      <c r="C15" s="43"/>
    </row>
    <row r="16" ht="21.0" customHeight="1" collapsed="1">
      <c r="A16" s="43"/>
      <c r="B16" s="43"/>
      <c r="C16" s="43"/>
    </row>
    <row r="17" ht="21.0" hidden="1" customHeight="1" outlineLevel="1">
      <c r="A17" s="43"/>
      <c r="B17" s="43"/>
      <c r="C17" s="43"/>
    </row>
    <row r="18" ht="21.0" hidden="1" customHeight="1" outlineLevel="1">
      <c r="A18" s="43"/>
      <c r="B18" s="43"/>
      <c r="C18" s="43"/>
    </row>
    <row r="19" ht="21.0" hidden="1" customHeight="1" outlineLevel="1">
      <c r="A19" s="38"/>
      <c r="B19" s="43"/>
      <c r="C19" s="43"/>
    </row>
    <row r="20" ht="21.0" hidden="1" customHeight="1" outlineLevel="1">
      <c r="A20" s="43"/>
      <c r="B20" s="43"/>
      <c r="C20" s="43"/>
    </row>
    <row r="21" ht="21.0" hidden="1" customHeight="1" outlineLevel="1">
      <c r="A21" s="43"/>
      <c r="B21" s="43"/>
      <c r="C21" s="43"/>
    </row>
    <row r="22" ht="21.0" hidden="1" customHeight="1" outlineLevel="1">
      <c r="A22" s="43"/>
      <c r="B22" s="43"/>
      <c r="C22" s="43"/>
    </row>
    <row r="23" ht="21.0" hidden="1" customHeight="1" outlineLevel="1">
      <c r="A23" s="43"/>
      <c r="B23" s="43"/>
      <c r="C23" s="43"/>
    </row>
    <row r="24" ht="21.0" hidden="1" customHeight="1" outlineLevel="1">
      <c r="A24" s="43"/>
      <c r="B24" s="43"/>
      <c r="C24" s="43"/>
    </row>
    <row r="25" ht="21.0" hidden="1" customHeight="1" outlineLevel="1">
      <c r="A25" s="43"/>
      <c r="B25" s="43"/>
      <c r="C25" s="43"/>
    </row>
    <row r="26" ht="21.0" hidden="1" customHeight="1" outlineLevel="1">
      <c r="A26" s="43"/>
      <c r="B26" s="43"/>
      <c r="C26" s="43"/>
    </row>
    <row r="27" ht="21.0" hidden="1" customHeight="1" outlineLevel="1">
      <c r="A27" s="43"/>
      <c r="B27" s="43"/>
      <c r="C27" s="43"/>
    </row>
    <row r="28" ht="21.0" hidden="1" customHeight="1" outlineLevel="1">
      <c r="A28" s="43"/>
      <c r="B28" s="43"/>
      <c r="C28" s="43"/>
    </row>
    <row r="29" ht="21.0" hidden="1" customHeight="1" outlineLevel="1">
      <c r="A29" s="43"/>
      <c r="B29" s="43"/>
      <c r="C29" s="43"/>
    </row>
    <row r="30" ht="21.0" customHeight="1">
      <c r="A30" s="43"/>
      <c r="B30" s="43"/>
      <c r="C30" s="43"/>
    </row>
  </sheetData>
  <conditionalFormatting sqref="A1:C1">
    <cfRule type="containsBlanks" dxfId="0" priority="1">
      <formula>LEN(TRIM(A1))=0</formula>
    </cfRule>
  </conditionalFormatting>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9999"/>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8.71"/>
    <col customWidth="1" min="2" max="2" width="50.0"/>
    <col customWidth="1" min="3" max="3" width="29.57"/>
  </cols>
  <sheetData>
    <row r="1" ht="24.75" hidden="1" customHeight="1" outlineLevel="1">
      <c r="A1" s="2" t="s">
        <v>60</v>
      </c>
      <c r="B1" s="2" t="s">
        <v>61</v>
      </c>
      <c r="C1" s="2"/>
    </row>
    <row r="2" ht="37.5" customHeight="1" collapsed="1">
      <c r="A2" s="144" t="str">
        <f>HYPERLINK("https://www.bikalims.org/manual/setup-and-configuration/sample-points-and-types","Container Types")</f>
        <v>Container Types</v>
      </c>
      <c r="B2" s="146" t="s">
        <v>221</v>
      </c>
      <c r="C2" s="152" t="str">
        <f>HYPERLINK("https://www.bikalabs.com","Creative Commons BYSA
Bika Lab Systems")</f>
        <v>Creative Commons BYSA
Bika Lab Systems</v>
      </c>
    </row>
    <row r="3" ht="24.0" customHeight="1">
      <c r="A3" s="156" t="s">
        <v>64</v>
      </c>
      <c r="B3" s="159" t="s">
        <v>2</v>
      </c>
      <c r="C3" s="161"/>
    </row>
    <row r="4" ht="21.0" customHeight="1">
      <c r="A4" s="163" t="s">
        <v>228</v>
      </c>
      <c r="B4" s="165" t="s">
        <v>229</v>
      </c>
      <c r="C4" s="167"/>
    </row>
    <row r="5" ht="21.0" customHeight="1">
      <c r="A5" s="163" t="s">
        <v>231</v>
      </c>
      <c r="B5" s="165" t="s">
        <v>233</v>
      </c>
      <c r="C5" s="167"/>
    </row>
    <row r="6" ht="21.0" customHeight="1">
      <c r="A6" s="163" t="s">
        <v>234</v>
      </c>
      <c r="B6" s="165" t="s">
        <v>235</v>
      </c>
      <c r="C6" s="167"/>
    </row>
    <row r="7" ht="21.0" customHeight="1">
      <c r="A7" s="163" t="s">
        <v>238</v>
      </c>
      <c r="B7" s="165" t="s">
        <v>240</v>
      </c>
      <c r="C7" s="167"/>
    </row>
    <row r="8" ht="21.0" customHeight="1">
      <c r="A8" s="163" t="s">
        <v>241</v>
      </c>
      <c r="B8" s="165" t="s">
        <v>242</v>
      </c>
      <c r="C8" s="171"/>
    </row>
    <row r="9" ht="21.0" customHeight="1">
      <c r="A9" s="163" t="s">
        <v>243</v>
      </c>
      <c r="B9" s="165" t="s">
        <v>244</v>
      </c>
      <c r="C9" s="171"/>
    </row>
    <row r="10" ht="21.0" customHeight="1">
      <c r="A10" s="163" t="s">
        <v>246</v>
      </c>
      <c r="B10" s="165" t="s">
        <v>247</v>
      </c>
      <c r="C10" s="171"/>
    </row>
    <row r="11" ht="21.0" customHeight="1">
      <c r="A11" s="163" t="s">
        <v>248</v>
      </c>
      <c r="B11" s="165" t="s">
        <v>249</v>
      </c>
      <c r="C11" s="171"/>
    </row>
    <row r="12" ht="21.0" customHeight="1">
      <c r="A12" s="163" t="s">
        <v>136</v>
      </c>
      <c r="B12" s="165" t="s">
        <v>250</v>
      </c>
      <c r="C12" s="171"/>
    </row>
    <row r="13" ht="21.0" customHeight="1">
      <c r="A13" s="171"/>
      <c r="B13" s="171"/>
      <c r="C13" s="171"/>
    </row>
    <row r="14" ht="21.0" customHeight="1">
      <c r="A14" s="171"/>
      <c r="B14" s="171"/>
      <c r="C14" s="167"/>
    </row>
    <row r="15" ht="21.0" customHeight="1">
      <c r="A15" s="171"/>
      <c r="B15" s="171"/>
      <c r="C15" s="167"/>
    </row>
    <row r="16" ht="21.0" customHeight="1">
      <c r="A16" s="171"/>
      <c r="B16" s="171"/>
      <c r="C16" s="167"/>
    </row>
    <row r="17" ht="21.0" customHeight="1">
      <c r="A17" s="171"/>
      <c r="B17" s="171"/>
      <c r="C17" s="167"/>
    </row>
  </sheetData>
  <conditionalFormatting sqref="A1:C1">
    <cfRule type="containsBlanks" dxfId="0" priority="1">
      <formula>LEN(TRIM(A1))=0</formula>
    </cfRule>
  </conditionalFormatting>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3.43"/>
    <col customWidth="1" min="2" max="2" width="64.0"/>
    <col customWidth="1" min="3" max="5" width="11.86"/>
    <col customWidth="1" min="6" max="6" width="23.0"/>
  </cols>
  <sheetData>
    <row r="1" ht="19.5" hidden="1" customHeight="1" outlineLevel="1">
      <c r="A1" s="2" t="s">
        <v>60</v>
      </c>
      <c r="B1" s="182" t="s">
        <v>61</v>
      </c>
      <c r="C1" s="2" t="s">
        <v>251</v>
      </c>
      <c r="D1" s="2" t="s">
        <v>252</v>
      </c>
      <c r="E1" s="2" t="s">
        <v>253</v>
      </c>
      <c r="F1" s="3"/>
    </row>
    <row r="2" ht="33.0" customHeight="1" collapsed="1">
      <c r="A2" s="111" t="str">
        <f>HYPERLINK("https://www.bikalims.org/manual/setup-and-configuration/sample-points-and-types","Types Preservation")</f>
        <v>Types Preservation</v>
      </c>
      <c r="B2" s="73" t="s">
        <v>254</v>
      </c>
      <c r="C2" s="119" t="s">
        <v>255</v>
      </c>
      <c r="D2" s="15"/>
      <c r="E2" s="16"/>
      <c r="F2" s="184" t="s">
        <v>256</v>
      </c>
    </row>
    <row r="3" ht="24.0" customHeight="1">
      <c r="A3" s="22" t="s">
        <v>64</v>
      </c>
      <c r="B3" s="148" t="s">
        <v>2</v>
      </c>
      <c r="C3" s="22" t="s">
        <v>257</v>
      </c>
      <c r="D3" s="22" t="s">
        <v>258</v>
      </c>
      <c r="E3" s="22" t="s">
        <v>259</v>
      </c>
      <c r="F3" s="185"/>
    </row>
    <row r="4" ht="21.0" customHeight="1">
      <c r="A4" s="165" t="s">
        <v>260</v>
      </c>
      <c r="B4" s="32" t="s">
        <v>261</v>
      </c>
      <c r="C4" s="63">
        <v>1.0</v>
      </c>
      <c r="D4" s="63">
        <v>0.0</v>
      </c>
      <c r="E4" s="63">
        <v>0.0</v>
      </c>
      <c r="F4" s="186"/>
    </row>
    <row r="5" ht="21.0" customHeight="1">
      <c r="A5" s="165" t="s">
        <v>262</v>
      </c>
      <c r="B5" s="32" t="s">
        <v>263</v>
      </c>
      <c r="C5" s="63">
        <v>1.0</v>
      </c>
      <c r="D5" s="63">
        <v>0.0</v>
      </c>
      <c r="E5" s="63">
        <v>0.0</v>
      </c>
      <c r="F5" s="186"/>
    </row>
    <row r="6" ht="21.0" customHeight="1">
      <c r="A6" s="165" t="s">
        <v>264</v>
      </c>
      <c r="B6" s="32" t="s">
        <v>265</v>
      </c>
      <c r="C6" s="63">
        <v>1.0</v>
      </c>
      <c r="D6" s="63">
        <v>0.0</v>
      </c>
      <c r="E6" s="63">
        <v>0.0</v>
      </c>
      <c r="F6" s="186"/>
    </row>
    <row r="7" ht="21.0" customHeight="1">
      <c r="A7" s="165" t="s">
        <v>266</v>
      </c>
      <c r="B7" s="32" t="s">
        <v>267</v>
      </c>
      <c r="C7" s="63">
        <v>1.0</v>
      </c>
      <c r="D7" s="63">
        <v>0.0</v>
      </c>
      <c r="E7" s="63">
        <v>0.0</v>
      </c>
      <c r="F7" s="143"/>
    </row>
    <row r="8" ht="21.0" customHeight="1">
      <c r="A8" s="134" t="s">
        <v>268</v>
      </c>
      <c r="B8" s="32" t="s">
        <v>269</v>
      </c>
      <c r="C8" s="63">
        <v>1.0</v>
      </c>
      <c r="D8" s="63">
        <v>0.0</v>
      </c>
      <c r="E8" s="63">
        <v>0.0</v>
      </c>
      <c r="F8" s="143"/>
    </row>
    <row r="9" ht="21.0" customHeight="1">
      <c r="A9" s="165" t="s">
        <v>270</v>
      </c>
      <c r="B9" s="32" t="s">
        <v>271</v>
      </c>
      <c r="C9" s="63">
        <v>1.0</v>
      </c>
      <c r="D9" s="63">
        <v>0.0</v>
      </c>
      <c r="E9" s="63">
        <v>0.0</v>
      </c>
      <c r="F9" s="143"/>
    </row>
    <row r="10" ht="21.0" customHeight="1">
      <c r="A10" s="188"/>
      <c r="B10" s="189"/>
      <c r="C10" s="147"/>
      <c r="D10" s="190"/>
      <c r="E10" s="190"/>
      <c r="F10" s="143"/>
    </row>
    <row r="11" ht="21.0" customHeight="1">
      <c r="A11" s="188"/>
      <c r="B11" s="189"/>
      <c r="C11" s="147"/>
      <c r="D11" s="190"/>
      <c r="E11" s="190"/>
      <c r="F11" s="143"/>
    </row>
    <row r="12" ht="21.0" customHeight="1">
      <c r="A12" s="188"/>
      <c r="B12" s="189"/>
      <c r="C12" s="147"/>
      <c r="D12" s="190"/>
      <c r="E12" s="190"/>
      <c r="F12" s="143"/>
    </row>
    <row r="13" ht="21.0" customHeight="1">
      <c r="A13" s="188"/>
      <c r="B13" s="189"/>
      <c r="C13" s="147"/>
      <c r="D13" s="190"/>
      <c r="E13" s="190"/>
      <c r="F13" s="143"/>
    </row>
    <row r="14" ht="21.0" customHeight="1">
      <c r="A14" s="188"/>
      <c r="B14" s="189"/>
      <c r="C14" s="147"/>
      <c r="D14" s="190"/>
      <c r="E14" s="190"/>
      <c r="F14" s="143"/>
    </row>
    <row r="15" ht="21.0" customHeight="1">
      <c r="A15" s="188"/>
      <c r="B15" s="189"/>
      <c r="C15" s="147"/>
      <c r="D15" s="190"/>
      <c r="E15" s="190"/>
      <c r="F15" s="143"/>
    </row>
    <row r="16" ht="21.0" customHeight="1">
      <c r="A16" s="188"/>
      <c r="B16" s="189"/>
      <c r="C16" s="147"/>
      <c r="D16" s="190"/>
      <c r="E16" s="190"/>
      <c r="F16" s="143"/>
    </row>
    <row r="17" ht="21.0" customHeight="1">
      <c r="A17" s="188"/>
      <c r="B17" s="189"/>
      <c r="C17" s="147"/>
      <c r="D17" s="190"/>
      <c r="E17" s="190"/>
      <c r="F17" s="143"/>
    </row>
    <row r="18" ht="21.0" customHeight="1">
      <c r="A18" s="188"/>
      <c r="B18" s="189"/>
      <c r="C18" s="147"/>
      <c r="D18" s="190"/>
      <c r="E18" s="190"/>
      <c r="F18" s="143"/>
    </row>
    <row r="19" ht="21.0" customHeight="1">
      <c r="A19" s="188"/>
      <c r="B19" s="189"/>
      <c r="C19" s="147"/>
      <c r="D19" s="190"/>
      <c r="E19" s="190"/>
      <c r="F19" s="143"/>
    </row>
  </sheetData>
  <mergeCells count="1">
    <mergeCell ref="C2:E2"/>
  </mergeCells>
  <conditionalFormatting sqref="A1:F1">
    <cfRule type="containsBlanks" dxfId="0" priority="1">
      <formula>LEN(TRIM(A1))=0</formula>
    </cfRule>
  </conditionalFormatting>
  <dataValidations>
    <dataValidation type="decimal" allowBlank="1" showInputMessage="1" showErrorMessage="1" prompt="Valid entries - Please enter a whole number between 0 and 23" sqref="D4:D19">
      <formula1>0.0</formula1>
      <formula2>23.0</formula2>
    </dataValidation>
    <dataValidation type="decimal" allowBlank="1" showInputMessage="1" showErrorMessage="1" prompt="Valid entries - Please enter a whole number between 0 and 59" sqref="E4:E19">
      <formula1>0.0</formula1>
      <formula2>59.0</formula2>
    </dataValidation>
    <dataValidation type="decimal" operator="greaterThanOrEqual" allowBlank="1" showInputMessage="1" showErrorMessage="1" prompt="Valid entries - Please enter a whole number greater than or equal to 0" sqref="C4:C19">
      <formula1>0.0</formula1>
    </dataValidation>
  </dataValidations>
  <printOptions gridLines="1" horizontalCentered="1"/>
  <pageMargins bottom="0.75" footer="0.0" header="0.0" left="0.7" right="0.7" top="0.75"/>
  <pageSetup fitToHeight="0" cellComments="atEnd" orientation="portrait" pageOrder="overThenDown"/>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8.29"/>
    <col customWidth="1" min="2" max="2" width="20.57"/>
    <col customWidth="1" min="3" max="3" width="13.43"/>
    <col customWidth="1" min="4" max="4" width="21.0"/>
    <col customWidth="1" min="5" max="5" width="15.14"/>
    <col customWidth="1" min="6" max="6" width="30.0"/>
    <col customWidth="1" min="7" max="7" width="26.71"/>
  </cols>
  <sheetData>
    <row r="1" ht="23.25" hidden="1" customHeight="1" outlineLevel="1">
      <c r="A1" s="2" t="s">
        <v>60</v>
      </c>
      <c r="B1" s="2" t="s">
        <v>61</v>
      </c>
      <c r="C1" s="2" t="s">
        <v>272</v>
      </c>
      <c r="D1" s="2" t="s">
        <v>273</v>
      </c>
      <c r="E1" s="2" t="s">
        <v>274</v>
      </c>
      <c r="F1" s="191" t="s">
        <v>275</v>
      </c>
      <c r="G1" s="2"/>
    </row>
    <row r="2" ht="33.0" customHeight="1" collapsed="1">
      <c r="A2" s="122" t="str">
        <f>HYPERLINK("https://www.bikalims.org/manual/setup-and-configuration/sample-points-and-types","Sample Containers")</f>
        <v>Sample Containers</v>
      </c>
      <c r="B2" s="192"/>
      <c r="C2" s="193"/>
      <c r="D2" s="60"/>
      <c r="E2" s="60"/>
      <c r="F2" s="59"/>
      <c r="G2" s="17" t="str">
        <f>HYPERLINK("https://www.bikalabs.com","Creative Commons BYSA
Bika Lab Systems")</f>
        <v>Creative Commons BYSA
Bika Lab Systems</v>
      </c>
    </row>
    <row r="3" ht="28.5" customHeight="1">
      <c r="A3" s="77" t="s">
        <v>64</v>
      </c>
      <c r="B3" s="196" t="s">
        <v>2</v>
      </c>
      <c r="C3" s="196" t="s">
        <v>272</v>
      </c>
      <c r="D3" s="196" t="s">
        <v>276</v>
      </c>
      <c r="E3" s="196" t="s">
        <v>277</v>
      </c>
      <c r="F3" s="196" t="s">
        <v>278</v>
      </c>
      <c r="G3" s="197"/>
    </row>
    <row r="4" ht="21.0" customHeight="1">
      <c r="A4" s="165" t="s">
        <v>279</v>
      </c>
      <c r="B4" s="105"/>
      <c r="C4" s="63" t="s">
        <v>280</v>
      </c>
      <c r="D4" s="134" t="s">
        <v>241</v>
      </c>
      <c r="E4" s="63">
        <v>0.0</v>
      </c>
      <c r="F4" s="198"/>
      <c r="G4" s="199"/>
    </row>
    <row r="5" ht="21.0" customHeight="1">
      <c r="A5" s="165" t="s">
        <v>281</v>
      </c>
      <c r="B5" s="105"/>
      <c r="C5" s="63" t="s">
        <v>282</v>
      </c>
      <c r="D5" s="134" t="s">
        <v>241</v>
      </c>
      <c r="E5" s="63">
        <v>0.0</v>
      </c>
      <c r="F5" s="198"/>
      <c r="G5" s="199"/>
    </row>
    <row r="6" ht="21.0" customHeight="1">
      <c r="A6" s="165" t="s">
        <v>283</v>
      </c>
      <c r="B6" s="105"/>
      <c r="C6" s="63" t="s">
        <v>284</v>
      </c>
      <c r="D6" s="134" t="s">
        <v>241</v>
      </c>
      <c r="E6" s="63">
        <v>0.0</v>
      </c>
      <c r="F6" s="198"/>
      <c r="G6" s="199"/>
    </row>
    <row r="7" ht="21.0" customHeight="1">
      <c r="A7" s="165" t="s">
        <v>285</v>
      </c>
      <c r="B7" s="105"/>
      <c r="C7" s="63" t="s">
        <v>286</v>
      </c>
      <c r="D7" s="134" t="s">
        <v>241</v>
      </c>
      <c r="E7" s="63">
        <v>0.0</v>
      </c>
      <c r="F7" s="198"/>
      <c r="G7" s="199"/>
    </row>
    <row r="8" ht="21.0" customHeight="1">
      <c r="A8" s="200" t="s">
        <v>287</v>
      </c>
      <c r="B8" s="32"/>
      <c r="C8" s="30" t="s">
        <v>280</v>
      </c>
      <c r="D8" s="31" t="s">
        <v>241</v>
      </c>
      <c r="E8" s="30">
        <v>1.0</v>
      </c>
      <c r="F8" s="30" t="s">
        <v>260</v>
      </c>
      <c r="G8" s="42"/>
    </row>
    <row r="9" ht="21.0" customHeight="1">
      <c r="A9" s="200" t="s">
        <v>288</v>
      </c>
      <c r="B9" s="32"/>
      <c r="C9" s="30" t="s">
        <v>284</v>
      </c>
      <c r="D9" s="31" t="s">
        <v>241</v>
      </c>
      <c r="E9" s="30">
        <v>1.0</v>
      </c>
      <c r="F9" s="30" t="s">
        <v>260</v>
      </c>
      <c r="G9" s="40"/>
    </row>
    <row r="10" ht="21.0" customHeight="1">
      <c r="A10" s="200" t="s">
        <v>289</v>
      </c>
      <c r="B10" s="32"/>
      <c r="C10" s="30" t="s">
        <v>286</v>
      </c>
      <c r="D10" s="31" t="s">
        <v>241</v>
      </c>
      <c r="E10" s="30">
        <v>1.0</v>
      </c>
      <c r="F10" s="30" t="s">
        <v>260</v>
      </c>
      <c r="G10" s="40"/>
    </row>
    <row r="11" ht="21.0" customHeight="1">
      <c r="A11" s="200" t="s">
        <v>290</v>
      </c>
      <c r="B11" s="32"/>
      <c r="C11" s="30" t="s">
        <v>280</v>
      </c>
      <c r="D11" s="31" t="s">
        <v>241</v>
      </c>
      <c r="E11" s="30">
        <v>1.0</v>
      </c>
      <c r="F11" s="30" t="s">
        <v>268</v>
      </c>
      <c r="G11" s="40"/>
    </row>
    <row r="12" ht="21.0" customHeight="1">
      <c r="A12" s="200" t="s">
        <v>291</v>
      </c>
      <c r="B12" s="32"/>
      <c r="C12" s="30" t="s">
        <v>284</v>
      </c>
      <c r="D12" s="31" t="s">
        <v>241</v>
      </c>
      <c r="E12" s="30">
        <v>1.0</v>
      </c>
      <c r="F12" s="30" t="s">
        <v>268</v>
      </c>
      <c r="G12" s="40"/>
    </row>
    <row r="13" ht="21.0" customHeight="1">
      <c r="A13" s="200" t="s">
        <v>292</v>
      </c>
      <c r="B13" s="32"/>
      <c r="C13" s="30" t="s">
        <v>286</v>
      </c>
      <c r="D13" s="31" t="s">
        <v>241</v>
      </c>
      <c r="E13" s="30">
        <v>1.0</v>
      </c>
      <c r="F13" s="30" t="s">
        <v>268</v>
      </c>
      <c r="G13" s="40"/>
    </row>
    <row r="14" ht="21.0" customHeight="1">
      <c r="A14" s="39"/>
      <c r="B14" s="39"/>
      <c r="C14" s="37"/>
      <c r="D14" s="37"/>
      <c r="E14" s="37"/>
      <c r="F14" s="43"/>
      <c r="G14" s="40"/>
    </row>
    <row r="15" ht="21.0" customHeight="1">
      <c r="A15" s="201"/>
      <c r="B15" s="43"/>
      <c r="C15" s="202"/>
      <c r="D15" s="37"/>
      <c r="E15" s="37"/>
      <c r="F15" s="43"/>
      <c r="G15" s="43"/>
    </row>
    <row r="16" ht="21.0" customHeight="1">
      <c r="A16" s="201"/>
      <c r="B16" s="43"/>
      <c r="C16" s="202"/>
      <c r="D16" s="37"/>
      <c r="E16" s="37"/>
      <c r="F16" s="43"/>
      <c r="G16" s="43"/>
    </row>
    <row r="17" ht="21.0" customHeight="1">
      <c r="A17" s="201"/>
      <c r="B17" s="43"/>
      <c r="C17" s="202"/>
      <c r="D17" s="37"/>
      <c r="E17" s="37"/>
      <c r="F17" s="43"/>
      <c r="G17" s="43"/>
    </row>
    <row r="18" ht="21.0" customHeight="1">
      <c r="A18" s="201"/>
      <c r="B18" s="43"/>
      <c r="C18" s="202"/>
      <c r="D18" s="37"/>
      <c r="E18" s="37"/>
      <c r="F18" s="43"/>
      <c r="G18" s="43"/>
    </row>
    <row r="19" ht="21.0" hidden="1" customHeight="1" outlineLevel="1">
      <c r="A19" s="201"/>
      <c r="B19" s="43"/>
      <c r="C19" s="202"/>
      <c r="D19" s="37"/>
      <c r="E19" s="37"/>
      <c r="F19" s="43"/>
      <c r="G19" s="43"/>
    </row>
    <row r="20" ht="21.0" hidden="1" customHeight="1" outlineLevel="1">
      <c r="A20" s="201"/>
      <c r="B20" s="43"/>
      <c r="C20" s="202"/>
      <c r="D20" s="37"/>
      <c r="E20" s="37"/>
      <c r="F20" s="43"/>
      <c r="G20" s="43"/>
    </row>
    <row r="21" ht="21.0" hidden="1" customHeight="1" outlineLevel="1">
      <c r="A21" s="201"/>
      <c r="B21" s="43"/>
      <c r="C21" s="202"/>
      <c r="D21" s="37"/>
      <c r="E21" s="37"/>
      <c r="F21" s="43"/>
      <c r="G21" s="43"/>
    </row>
    <row r="22" ht="21.0" hidden="1" customHeight="1" outlineLevel="1">
      <c r="A22" s="201"/>
      <c r="B22" s="43"/>
      <c r="C22" s="202"/>
      <c r="D22" s="37"/>
      <c r="E22" s="37"/>
      <c r="F22" s="43"/>
      <c r="G22" s="43"/>
    </row>
    <row r="23" ht="21.0" hidden="1" customHeight="1" outlineLevel="1">
      <c r="A23" s="201"/>
      <c r="B23" s="43"/>
      <c r="C23" s="202"/>
      <c r="D23" s="37"/>
      <c r="E23" s="37"/>
      <c r="F23" s="43"/>
      <c r="G23" s="43"/>
    </row>
    <row r="24" ht="21.0" hidden="1" customHeight="1" outlineLevel="1">
      <c r="A24" s="201"/>
      <c r="B24" s="43"/>
      <c r="C24" s="202"/>
      <c r="D24" s="37"/>
      <c r="E24" s="37"/>
      <c r="F24" s="43"/>
      <c r="G24" s="43"/>
    </row>
    <row r="25" ht="21.0" hidden="1" customHeight="1" outlineLevel="1">
      <c r="A25" s="201"/>
      <c r="B25" s="43"/>
      <c r="C25" s="202"/>
      <c r="D25" s="37"/>
      <c r="E25" s="37"/>
      <c r="F25" s="43"/>
      <c r="G25" s="43"/>
    </row>
    <row r="26" ht="21.0" hidden="1" customHeight="1" outlineLevel="1">
      <c r="A26" s="201"/>
      <c r="B26" s="43"/>
      <c r="C26" s="202"/>
      <c r="D26" s="37"/>
      <c r="E26" s="37"/>
      <c r="F26" s="43"/>
      <c r="G26" s="43"/>
    </row>
    <row r="27" ht="21.0" hidden="1" customHeight="1" outlineLevel="1">
      <c r="A27" s="201"/>
      <c r="B27" s="43"/>
      <c r="C27" s="202"/>
      <c r="D27" s="37"/>
      <c r="E27" s="37"/>
      <c r="F27" s="43"/>
      <c r="G27" s="43"/>
    </row>
    <row r="28" ht="21.0" hidden="1" customHeight="1" outlineLevel="1">
      <c r="A28" s="201"/>
      <c r="B28" s="43"/>
      <c r="C28" s="202"/>
      <c r="D28" s="37"/>
      <c r="E28" s="37"/>
      <c r="F28" s="43"/>
      <c r="G28" s="43"/>
    </row>
    <row r="29" ht="21.0" hidden="1" customHeight="1" outlineLevel="1">
      <c r="A29" s="201"/>
      <c r="B29" s="43"/>
      <c r="C29" s="202"/>
      <c r="D29" s="37"/>
      <c r="E29" s="37"/>
      <c r="F29" s="43"/>
      <c r="G29" s="43"/>
    </row>
    <row r="30" ht="21.0" hidden="1" customHeight="1" outlineLevel="1">
      <c r="A30" s="201"/>
      <c r="B30" s="43"/>
      <c r="C30" s="202"/>
      <c r="D30" s="37"/>
      <c r="E30" s="37"/>
      <c r="F30" s="43"/>
      <c r="G30" s="43"/>
    </row>
    <row r="31" ht="21.0" hidden="1" customHeight="1" outlineLevel="1">
      <c r="A31" s="201"/>
      <c r="B31" s="43"/>
      <c r="C31" s="202"/>
      <c r="D31" s="37"/>
      <c r="E31" s="37"/>
      <c r="F31" s="43"/>
      <c r="G31" s="43"/>
    </row>
    <row r="32" ht="21.0" hidden="1" customHeight="1" outlineLevel="1">
      <c r="A32" s="201"/>
      <c r="B32" s="43"/>
      <c r="C32" s="202"/>
      <c r="D32" s="37"/>
      <c r="E32" s="37"/>
      <c r="F32" s="43"/>
      <c r="G32" s="43"/>
    </row>
    <row r="33" ht="21.0" hidden="1" customHeight="1" outlineLevel="1">
      <c r="A33" s="201"/>
      <c r="B33" s="43"/>
      <c r="C33" s="202"/>
      <c r="D33" s="37"/>
      <c r="E33" s="37"/>
      <c r="F33" s="43"/>
      <c r="G33" s="43"/>
    </row>
    <row r="34" ht="21.0" hidden="1" customHeight="1" outlineLevel="1">
      <c r="A34" s="201"/>
      <c r="B34" s="43"/>
      <c r="C34" s="202"/>
      <c r="D34" s="37"/>
      <c r="E34" s="37"/>
      <c r="F34" s="43"/>
      <c r="G34" s="43"/>
    </row>
    <row r="35" ht="21.0" hidden="1" customHeight="1" outlineLevel="1">
      <c r="A35" s="201"/>
      <c r="B35" s="43"/>
      <c r="C35" s="202"/>
      <c r="D35" s="37"/>
      <c r="E35" s="37"/>
      <c r="F35" s="43"/>
      <c r="G35" s="43"/>
    </row>
    <row r="36" ht="21.0" hidden="1" customHeight="1" outlineLevel="1">
      <c r="A36" s="201"/>
      <c r="B36" s="43"/>
      <c r="C36" s="202"/>
      <c r="D36" s="37"/>
      <c r="E36" s="37"/>
      <c r="F36" s="43"/>
      <c r="G36" s="43"/>
    </row>
    <row r="37" ht="21.0" hidden="1" customHeight="1" outlineLevel="1">
      <c r="A37" s="201"/>
      <c r="B37" s="43"/>
      <c r="C37" s="202"/>
      <c r="D37" s="37"/>
      <c r="E37" s="37"/>
      <c r="F37" s="43"/>
      <c r="G37" s="43"/>
    </row>
    <row r="38" ht="21.0" hidden="1" customHeight="1" outlineLevel="1">
      <c r="A38" s="201"/>
      <c r="B38" s="43"/>
      <c r="C38" s="202"/>
      <c r="D38" s="37"/>
      <c r="E38" s="37"/>
      <c r="F38" s="43"/>
      <c r="G38" s="43"/>
    </row>
    <row r="39" ht="21.0" hidden="1" customHeight="1" outlineLevel="1">
      <c r="A39" s="201"/>
      <c r="B39" s="43"/>
      <c r="C39" s="202"/>
      <c r="D39" s="37"/>
      <c r="E39" s="37"/>
      <c r="F39" s="43"/>
      <c r="G39" s="43"/>
    </row>
    <row r="40" ht="21.0" hidden="1" customHeight="1" outlineLevel="1">
      <c r="A40" s="201"/>
      <c r="B40" s="43"/>
      <c r="C40" s="202"/>
      <c r="D40" s="37"/>
      <c r="E40" s="37"/>
      <c r="F40" s="43"/>
      <c r="G40" s="43"/>
    </row>
    <row r="41" ht="21.0" hidden="1" customHeight="1" outlineLevel="1">
      <c r="A41" s="201"/>
      <c r="B41" s="43"/>
      <c r="C41" s="202"/>
      <c r="D41" s="37"/>
      <c r="E41" s="37"/>
      <c r="F41" s="43"/>
      <c r="G41" s="43"/>
    </row>
    <row r="42" ht="21.0" hidden="1" customHeight="1" outlineLevel="1">
      <c r="A42" s="201"/>
      <c r="B42" s="43"/>
      <c r="C42" s="202"/>
      <c r="D42" s="37"/>
      <c r="E42" s="37"/>
      <c r="F42" s="43"/>
      <c r="G42" s="43"/>
    </row>
    <row r="43" ht="21.0" hidden="1" customHeight="1" outlineLevel="1">
      <c r="A43" s="201"/>
      <c r="B43" s="43"/>
      <c r="C43" s="202"/>
      <c r="D43" s="37"/>
      <c r="E43" s="37"/>
      <c r="F43" s="43"/>
      <c r="G43" s="43"/>
    </row>
    <row r="44" ht="21.0" hidden="1" customHeight="1" outlineLevel="1">
      <c r="A44" s="201"/>
      <c r="B44" s="43"/>
      <c r="C44" s="202"/>
      <c r="D44" s="37"/>
      <c r="E44" s="37"/>
      <c r="F44" s="43"/>
      <c r="G44" s="43"/>
    </row>
    <row r="45" ht="21.0" hidden="1" customHeight="1" outlineLevel="1">
      <c r="A45" s="201"/>
      <c r="B45" s="43"/>
      <c r="C45" s="202"/>
      <c r="D45" s="37"/>
      <c r="E45" s="37"/>
      <c r="F45" s="43"/>
      <c r="G45" s="43"/>
    </row>
    <row r="46" ht="21.0" hidden="1" customHeight="1" outlineLevel="1">
      <c r="A46" s="201"/>
      <c r="B46" s="43"/>
      <c r="C46" s="202"/>
      <c r="D46" s="37"/>
      <c r="E46" s="37"/>
      <c r="F46" s="43"/>
      <c r="G46" s="43"/>
    </row>
    <row r="47" ht="21.0" hidden="1" customHeight="1" outlineLevel="1">
      <c r="A47" s="201"/>
      <c r="B47" s="43"/>
      <c r="C47" s="202"/>
      <c r="D47" s="37"/>
      <c r="E47" s="37"/>
      <c r="F47" s="43"/>
      <c r="G47" s="43"/>
    </row>
    <row r="48" ht="21.0" hidden="1" customHeight="1" outlineLevel="1">
      <c r="A48" s="201"/>
      <c r="B48" s="43"/>
      <c r="C48" s="202"/>
      <c r="D48" s="37"/>
      <c r="E48" s="37"/>
      <c r="F48" s="43"/>
      <c r="G48" s="43"/>
    </row>
    <row r="49" ht="21.0" hidden="1" customHeight="1" outlineLevel="1">
      <c r="A49" s="201"/>
      <c r="B49" s="43"/>
      <c r="C49" s="202"/>
      <c r="D49" s="37"/>
      <c r="E49" s="37"/>
      <c r="F49" s="43"/>
      <c r="G49" s="43"/>
    </row>
    <row r="50" ht="21.0" hidden="1" customHeight="1" outlineLevel="1">
      <c r="A50" s="201"/>
      <c r="B50" s="43"/>
      <c r="C50" s="202"/>
      <c r="D50" s="37"/>
      <c r="E50" s="37"/>
      <c r="F50" s="43"/>
      <c r="G50" s="43"/>
    </row>
    <row r="51" ht="21.0" hidden="1" customHeight="1" outlineLevel="1">
      <c r="A51" s="201"/>
      <c r="B51" s="43"/>
      <c r="C51" s="202"/>
      <c r="D51" s="37"/>
      <c r="E51" s="37"/>
      <c r="F51" s="43"/>
      <c r="G51" s="43"/>
    </row>
    <row r="52" ht="21.0" hidden="1" customHeight="1" outlineLevel="1">
      <c r="A52" s="201"/>
      <c r="B52" s="43"/>
      <c r="C52" s="202"/>
      <c r="D52" s="37"/>
      <c r="E52" s="37"/>
      <c r="F52" s="43"/>
      <c r="G52" s="43"/>
    </row>
    <row r="53" ht="21.0" hidden="1" customHeight="1" outlineLevel="1">
      <c r="A53" s="201"/>
      <c r="B53" s="43"/>
      <c r="C53" s="202"/>
      <c r="D53" s="37"/>
      <c r="E53" s="37"/>
      <c r="F53" s="43"/>
      <c r="G53" s="43"/>
    </row>
    <row r="54" ht="21.0" hidden="1" customHeight="1" outlineLevel="1">
      <c r="A54" s="201"/>
      <c r="B54" s="43"/>
      <c r="C54" s="202"/>
      <c r="D54" s="37"/>
      <c r="E54" s="37"/>
      <c r="F54" s="43"/>
      <c r="G54" s="43"/>
    </row>
    <row r="55" ht="21.0" hidden="1" customHeight="1" outlineLevel="1">
      <c r="A55" s="201"/>
      <c r="B55" s="43"/>
      <c r="C55" s="202"/>
      <c r="D55" s="37"/>
      <c r="E55" s="37"/>
      <c r="F55" s="43"/>
      <c r="G55" s="43"/>
    </row>
    <row r="56" ht="21.0" hidden="1" customHeight="1" outlineLevel="1">
      <c r="A56" s="201"/>
      <c r="B56" s="43"/>
      <c r="C56" s="202"/>
      <c r="D56" s="37"/>
      <c r="E56" s="37"/>
      <c r="F56" s="43"/>
      <c r="G56" s="43"/>
    </row>
    <row r="57" ht="21.0" hidden="1" customHeight="1" outlineLevel="1">
      <c r="A57" s="201"/>
      <c r="B57" s="43"/>
      <c r="C57" s="202"/>
      <c r="D57" s="37"/>
      <c r="E57" s="37"/>
      <c r="F57" s="43"/>
      <c r="G57" s="43"/>
    </row>
    <row r="58" ht="21.0" hidden="1" customHeight="1" outlineLevel="1">
      <c r="A58" s="201"/>
      <c r="B58" s="43"/>
      <c r="C58" s="202"/>
      <c r="D58" s="37"/>
      <c r="E58" s="37"/>
      <c r="F58" s="43"/>
      <c r="G58" s="43"/>
    </row>
    <row r="59" ht="21.0" hidden="1" customHeight="1" outlineLevel="1">
      <c r="A59" s="201"/>
      <c r="B59" s="43"/>
      <c r="C59" s="202"/>
      <c r="D59" s="37"/>
      <c r="E59" s="37"/>
      <c r="F59" s="43"/>
      <c r="G59" s="43"/>
    </row>
    <row r="60" ht="21.0" hidden="1" customHeight="1" outlineLevel="1">
      <c r="A60" s="201"/>
      <c r="B60" s="43"/>
      <c r="C60" s="202"/>
      <c r="D60" s="37"/>
      <c r="E60" s="37"/>
      <c r="F60" s="43"/>
      <c r="G60" s="43"/>
    </row>
    <row r="61" ht="21.0" hidden="1" customHeight="1" outlineLevel="1">
      <c r="A61" s="201"/>
      <c r="B61" s="43"/>
      <c r="C61" s="202"/>
      <c r="D61" s="37"/>
      <c r="E61" s="37"/>
      <c r="F61" s="43"/>
      <c r="G61" s="43"/>
    </row>
    <row r="62" ht="21.0" hidden="1" customHeight="1" outlineLevel="1">
      <c r="A62" s="201"/>
      <c r="B62" s="43"/>
      <c r="C62" s="202"/>
      <c r="D62" s="37"/>
      <c r="E62" s="37"/>
      <c r="F62" s="43"/>
      <c r="G62" s="43"/>
    </row>
    <row r="63" ht="21.0" hidden="1" customHeight="1" outlineLevel="1">
      <c r="A63" s="201"/>
      <c r="B63" s="43"/>
      <c r="C63" s="202"/>
      <c r="D63" s="37"/>
      <c r="E63" s="37"/>
      <c r="F63" s="43"/>
      <c r="G63" s="43"/>
    </row>
    <row r="64" ht="21.0" hidden="1" customHeight="1" outlineLevel="1">
      <c r="A64" s="201"/>
      <c r="B64" s="43"/>
      <c r="C64" s="202"/>
      <c r="D64" s="37"/>
      <c r="E64" s="37"/>
      <c r="F64" s="43"/>
      <c r="G64" s="43"/>
    </row>
    <row r="65" ht="21.0" hidden="1" customHeight="1" outlineLevel="1">
      <c r="A65" s="201"/>
      <c r="B65" s="43"/>
      <c r="C65" s="202"/>
      <c r="D65" s="37"/>
      <c r="E65" s="37"/>
      <c r="F65" s="43"/>
      <c r="G65" s="43"/>
    </row>
    <row r="66" ht="21.0" hidden="1" customHeight="1" outlineLevel="1">
      <c r="A66" s="201"/>
      <c r="B66" s="43"/>
      <c r="C66" s="202"/>
      <c r="D66" s="37"/>
      <c r="E66" s="37"/>
      <c r="F66" s="43"/>
      <c r="G66" s="43"/>
    </row>
    <row r="67" ht="21.0" hidden="1" customHeight="1" outlineLevel="1">
      <c r="A67" s="201"/>
      <c r="B67" s="43"/>
      <c r="C67" s="202"/>
      <c r="D67" s="37"/>
      <c r="E67" s="37"/>
      <c r="F67" s="43"/>
      <c r="G67" s="43"/>
    </row>
    <row r="68" ht="21.0" hidden="1" customHeight="1" outlineLevel="1">
      <c r="A68" s="201"/>
      <c r="B68" s="43"/>
      <c r="C68" s="202"/>
      <c r="D68" s="37"/>
      <c r="E68" s="37"/>
      <c r="F68" s="43"/>
      <c r="G68" s="43"/>
    </row>
    <row r="69" ht="21.0" hidden="1" customHeight="1" outlineLevel="1">
      <c r="A69" s="201"/>
      <c r="B69" s="43"/>
      <c r="C69" s="202"/>
      <c r="D69" s="37"/>
      <c r="E69" s="37"/>
      <c r="F69" s="43"/>
      <c r="G69" s="43"/>
    </row>
    <row r="70" ht="21.0" customHeight="1" collapsed="1">
      <c r="A70" s="201"/>
      <c r="B70" s="43"/>
      <c r="C70" s="202"/>
      <c r="D70" s="37"/>
      <c r="E70" s="37"/>
      <c r="F70" s="43"/>
      <c r="G70" s="43"/>
    </row>
    <row r="71" ht="21.0" customHeight="1">
      <c r="A71" s="201"/>
      <c r="B71" s="43"/>
      <c r="C71" s="202"/>
      <c r="D71" s="37"/>
      <c r="E71" s="37"/>
      <c r="F71" s="43"/>
      <c r="G71" s="43"/>
    </row>
  </sheetData>
  <conditionalFormatting sqref="A1:G1">
    <cfRule type="containsBlanks" dxfId="0" priority="1">
      <formula>LEN(TRIM(A1))=0</formula>
    </cfRule>
  </conditionalFormatting>
  <conditionalFormatting sqref="D4:D71">
    <cfRule type="expression" dxfId="0" priority="2">
      <formula>NOT(COUNTIF(INDIRECT("Container Types!"&amp;"A$4:A"),D4)&gt;0)*NOT(ISBLANK(D4))</formula>
    </cfRule>
  </conditionalFormatting>
  <conditionalFormatting sqref="F4:F71">
    <cfRule type="expression" dxfId="0" priority="3">
      <formula>NOT(COUNTIF(INDIRECT("Preservations!"&amp;"A$4:A"),F4)&gt;0)*NOT(ISBLANK(F4))</formula>
    </cfRule>
  </conditionalFormatting>
  <dataValidations>
    <dataValidation type="list" allowBlank="1" sqref="E4:E71">
      <formula1>"0,1"</formula1>
    </dataValidation>
    <dataValidation type="list" allowBlank="1" showInputMessage="1" showErrorMessage="1" prompt="Select a Container Type - Select a valid container type from the selection list. The list is maintained on the 'Container Types' sheet" sqref="D4:D71">
      <formula1>'Container Types'!$A$4:$A71</formula1>
    </dataValidation>
    <dataValidation type="list" allowBlank="1" sqref="F4:F71">
      <formula1>Preservations!$A$4:$A71</formula1>
    </dataValidation>
  </dataValidations>
  <printOptions gridLines="1" horizontalCentered="1"/>
  <pageMargins bottom="0.75" footer="0.0" header="0.0" left="0.7" right="0.7" top="0.75"/>
  <pageSetup fitToHeight="0" cellComments="atEnd" orientation="portrait" pageOrder="overThenDown"/>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Below="0"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30.71"/>
    <col collapsed="1" customWidth="1" min="2" max="2" width="25.86"/>
    <col customWidth="1" hidden="1" min="3" max="4" width="25.86" outlineLevel="1"/>
    <col collapsed="1" customWidth="1" min="5" max="5" width="25.86"/>
    <col customWidth="1" hidden="1" min="6" max="8" width="25.86" outlineLevel="1"/>
    <col collapsed="1" customWidth="1" min="9" max="9" width="25.86"/>
    <col customWidth="1" hidden="1" min="10" max="10" width="15.71" outlineLevel="1"/>
    <col customWidth="1" hidden="1" min="11" max="11" width="23.86" outlineLevel="1"/>
    <col customWidth="1" min="12" max="12" width="25.14"/>
  </cols>
  <sheetData>
    <row r="1" ht="19.5" hidden="1" customHeight="1" outlineLevel="1">
      <c r="A1" s="4" t="s">
        <v>293</v>
      </c>
      <c r="B1" s="4" t="s">
        <v>294</v>
      </c>
      <c r="C1" s="4" t="s">
        <v>295</v>
      </c>
      <c r="D1" s="4" t="s">
        <v>296</v>
      </c>
      <c r="E1" s="4" t="s">
        <v>297</v>
      </c>
      <c r="F1" s="4" t="s">
        <v>298</v>
      </c>
      <c r="G1" s="4" t="s">
        <v>299</v>
      </c>
      <c r="H1" s="4" t="s">
        <v>300</v>
      </c>
      <c r="I1" s="4" t="s">
        <v>301</v>
      </c>
      <c r="J1" s="4" t="s">
        <v>302</v>
      </c>
      <c r="K1" s="4" t="s">
        <v>303</v>
      </c>
      <c r="L1" s="4"/>
    </row>
    <row r="2" ht="37.5" customHeight="1">
      <c r="A2" s="203" t="s">
        <v>304</v>
      </c>
      <c r="B2" s="204" t="s">
        <v>305</v>
      </c>
      <c r="C2" s="15"/>
      <c r="D2" s="16"/>
      <c r="E2" s="204" t="s">
        <v>306</v>
      </c>
      <c r="F2" s="15"/>
      <c r="G2" s="15"/>
      <c r="H2" s="16"/>
      <c r="I2" s="204" t="s">
        <v>307</v>
      </c>
      <c r="J2" s="15"/>
      <c r="K2" s="16"/>
      <c r="L2" s="101" t="str">
        <f>HYPERLINK("https://www.bikalabs.com","Creative Commons BYSA
Bika Lab Systems")</f>
        <v>Creative Commons BYSA
Bika Lab Systems</v>
      </c>
    </row>
    <row r="3" ht="24.0" customHeight="1">
      <c r="A3" s="22" t="s">
        <v>293</v>
      </c>
      <c r="B3" s="22" t="s">
        <v>308</v>
      </c>
      <c r="C3" s="22" t="s">
        <v>309</v>
      </c>
      <c r="D3" s="22" t="s">
        <v>310</v>
      </c>
      <c r="E3" s="22" t="s">
        <v>311</v>
      </c>
      <c r="F3" s="22" t="s">
        <v>312</v>
      </c>
      <c r="G3" s="22" t="s">
        <v>313</v>
      </c>
      <c r="H3" s="22" t="s">
        <v>300</v>
      </c>
      <c r="I3" s="22" t="s">
        <v>314</v>
      </c>
      <c r="J3" s="22" t="s">
        <v>315</v>
      </c>
      <c r="K3" s="22" t="s">
        <v>316</v>
      </c>
      <c r="L3" s="81"/>
    </row>
    <row r="4" ht="21.0" customHeight="1">
      <c r="A4" s="205"/>
      <c r="B4" s="205"/>
      <c r="C4" s="206"/>
      <c r="D4" s="207"/>
      <c r="E4" s="207"/>
      <c r="F4" s="206"/>
      <c r="G4" s="207"/>
      <c r="H4" s="206"/>
      <c r="I4" s="208"/>
      <c r="J4" s="208"/>
      <c r="K4" s="208"/>
      <c r="L4" s="209"/>
    </row>
    <row r="5" ht="21.0" customHeight="1">
      <c r="A5" s="205"/>
      <c r="B5" s="205"/>
      <c r="C5" s="206"/>
      <c r="D5" s="207"/>
      <c r="E5" s="207"/>
      <c r="F5" s="206"/>
      <c r="G5" s="207"/>
      <c r="H5" s="206"/>
      <c r="I5" s="208"/>
      <c r="J5" s="208"/>
      <c r="K5" s="208"/>
      <c r="L5" s="209"/>
    </row>
    <row r="6" ht="21.0" customHeight="1">
      <c r="A6" s="205"/>
      <c r="B6" s="205"/>
      <c r="C6" s="206"/>
      <c r="D6" s="207"/>
      <c r="E6" s="207"/>
      <c r="F6" s="206"/>
      <c r="G6" s="207"/>
      <c r="H6" s="206"/>
      <c r="I6" s="208"/>
      <c r="J6" s="208"/>
      <c r="K6" s="208"/>
      <c r="L6" s="209"/>
    </row>
    <row r="7" ht="21.0" customHeight="1">
      <c r="A7" s="205"/>
      <c r="B7" s="205"/>
      <c r="C7" s="206"/>
      <c r="D7" s="207"/>
      <c r="E7" s="207"/>
      <c r="F7" s="206"/>
      <c r="G7" s="207"/>
      <c r="H7" s="206"/>
      <c r="I7" s="208"/>
      <c r="J7" s="208"/>
      <c r="K7" s="208"/>
      <c r="L7" s="209"/>
    </row>
    <row r="8" ht="21.0" customHeight="1">
      <c r="A8" s="205"/>
      <c r="B8" s="205"/>
      <c r="C8" s="206"/>
      <c r="D8" s="207"/>
      <c r="E8" s="207"/>
      <c r="F8" s="206"/>
      <c r="G8" s="207"/>
      <c r="H8" s="206"/>
      <c r="I8" s="208"/>
      <c r="J8" s="208"/>
      <c r="K8" s="208"/>
      <c r="L8" s="209"/>
    </row>
    <row r="9" ht="21.0" customHeight="1">
      <c r="A9" s="205"/>
      <c r="B9" s="205"/>
      <c r="C9" s="206"/>
      <c r="D9" s="207"/>
      <c r="E9" s="207"/>
      <c r="F9" s="206"/>
      <c r="G9" s="207"/>
      <c r="H9" s="206"/>
      <c r="I9" s="208"/>
      <c r="J9" s="208"/>
      <c r="K9" s="208"/>
      <c r="L9" s="209"/>
    </row>
    <row r="10" ht="21.0" customHeight="1">
      <c r="A10" s="205"/>
      <c r="B10" s="205"/>
      <c r="C10" s="206"/>
      <c r="D10" s="207"/>
      <c r="E10" s="207"/>
      <c r="F10" s="206"/>
      <c r="G10" s="206"/>
      <c r="H10" s="206"/>
      <c r="I10" s="208"/>
      <c r="J10" s="208"/>
      <c r="K10" s="208"/>
      <c r="L10" s="209"/>
    </row>
    <row r="11" ht="21.0" customHeight="1">
      <c r="A11" s="205"/>
      <c r="B11" s="205"/>
      <c r="C11" s="206"/>
      <c r="D11" s="207"/>
      <c r="E11" s="206"/>
      <c r="F11" s="206"/>
      <c r="G11" s="206"/>
      <c r="H11" s="208"/>
      <c r="I11" s="208"/>
      <c r="J11" s="208"/>
      <c r="K11" s="208"/>
      <c r="L11" s="209"/>
    </row>
    <row r="12" ht="21.0" customHeight="1">
      <c r="A12" s="205"/>
      <c r="B12" s="205"/>
      <c r="C12" s="206"/>
      <c r="D12" s="207"/>
      <c r="E12" s="206"/>
      <c r="F12" s="208"/>
      <c r="G12" s="208"/>
      <c r="H12" s="208"/>
      <c r="I12" s="208"/>
      <c r="J12" s="208"/>
      <c r="K12" s="208"/>
      <c r="L12" s="209"/>
    </row>
    <row r="13" ht="21.0" customHeight="1">
      <c r="A13" s="205"/>
      <c r="B13" s="205"/>
      <c r="C13" s="206"/>
      <c r="D13" s="207"/>
      <c r="E13" s="206"/>
      <c r="F13" s="208"/>
      <c r="G13" s="208"/>
      <c r="H13" s="208"/>
      <c r="I13" s="208"/>
      <c r="J13" s="208"/>
      <c r="K13" s="208"/>
      <c r="L13" s="209"/>
    </row>
    <row r="14" ht="21.0" customHeight="1">
      <c r="A14" s="205"/>
      <c r="B14" s="205"/>
      <c r="C14" s="206"/>
      <c r="D14" s="206"/>
      <c r="E14" s="206"/>
      <c r="F14" s="208"/>
      <c r="G14" s="208"/>
      <c r="H14" s="208"/>
      <c r="I14" s="208"/>
      <c r="J14" s="208"/>
      <c r="K14" s="208"/>
      <c r="L14" s="209"/>
    </row>
    <row r="15" ht="21.0" customHeight="1" collapsed="1">
      <c r="A15" s="205"/>
      <c r="B15" s="205"/>
      <c r="C15" s="206"/>
      <c r="D15" s="206"/>
      <c r="E15" s="206"/>
      <c r="F15" s="208"/>
      <c r="G15" s="208"/>
      <c r="H15" s="208"/>
      <c r="I15" s="208"/>
      <c r="J15" s="208"/>
      <c r="K15" s="208"/>
      <c r="L15" s="209"/>
    </row>
    <row r="16" ht="21.0" hidden="1" customHeight="1" outlineLevel="1">
      <c r="A16" s="205"/>
      <c r="B16" s="205"/>
      <c r="C16" s="206"/>
      <c r="D16" s="206"/>
      <c r="E16" s="206"/>
      <c r="F16" s="208"/>
      <c r="G16" s="208"/>
      <c r="H16" s="208"/>
      <c r="I16" s="208"/>
      <c r="J16" s="208"/>
      <c r="K16" s="208"/>
      <c r="L16" s="209"/>
    </row>
    <row r="17" ht="21.0" hidden="1" customHeight="1" outlineLevel="1">
      <c r="A17" s="213"/>
      <c r="B17" s="205"/>
      <c r="C17" s="206"/>
      <c r="D17" s="206"/>
      <c r="E17" s="206"/>
      <c r="F17" s="208"/>
      <c r="G17" s="208"/>
      <c r="H17" s="208"/>
      <c r="I17" s="208"/>
      <c r="J17" s="208"/>
      <c r="K17" s="208"/>
      <c r="L17" s="209"/>
    </row>
    <row r="18" ht="21.0" hidden="1" customHeight="1" outlineLevel="1">
      <c r="A18" s="205"/>
      <c r="B18" s="205"/>
      <c r="C18" s="206"/>
      <c r="D18" s="206"/>
      <c r="E18" s="206"/>
      <c r="F18" s="208"/>
      <c r="G18" s="208"/>
      <c r="H18" s="208"/>
      <c r="I18" s="208"/>
      <c r="J18" s="208"/>
      <c r="K18" s="208"/>
      <c r="L18" s="209"/>
    </row>
    <row r="19" ht="21.0" hidden="1" customHeight="1" outlineLevel="1">
      <c r="A19" s="214"/>
      <c r="B19" s="214"/>
      <c r="C19" s="206"/>
      <c r="D19" s="206"/>
      <c r="E19" s="206"/>
      <c r="F19" s="208"/>
      <c r="G19" s="208"/>
      <c r="H19" s="208"/>
      <c r="I19" s="208"/>
      <c r="J19" s="208"/>
      <c r="K19" s="208"/>
      <c r="L19" s="209"/>
    </row>
    <row r="20" ht="21.0" hidden="1" customHeight="1" outlineLevel="1">
      <c r="A20" s="214"/>
      <c r="B20" s="214"/>
      <c r="C20" s="206"/>
      <c r="D20" s="206"/>
      <c r="E20" s="206"/>
      <c r="F20" s="208"/>
      <c r="G20" s="208"/>
      <c r="H20" s="208"/>
      <c r="I20" s="208"/>
      <c r="J20" s="208"/>
      <c r="K20" s="208"/>
      <c r="L20" s="209"/>
    </row>
    <row r="21" ht="21.0" hidden="1" customHeight="1" outlineLevel="1">
      <c r="A21" s="214"/>
      <c r="B21" s="214"/>
      <c r="C21" s="206"/>
      <c r="D21" s="206"/>
      <c r="E21" s="206"/>
      <c r="F21" s="208"/>
      <c r="G21" s="208"/>
      <c r="H21" s="208"/>
      <c r="I21" s="208"/>
      <c r="J21" s="208"/>
      <c r="K21" s="208"/>
      <c r="L21" s="209"/>
    </row>
    <row r="22" ht="21.0" hidden="1" customHeight="1" outlineLevel="1">
      <c r="A22" s="214"/>
      <c r="B22" s="214"/>
      <c r="C22" s="206"/>
      <c r="D22" s="206"/>
      <c r="E22" s="206"/>
      <c r="F22" s="208"/>
      <c r="G22" s="208"/>
      <c r="H22" s="208"/>
      <c r="I22" s="208"/>
      <c r="J22" s="208"/>
      <c r="K22" s="208"/>
      <c r="L22" s="209"/>
    </row>
    <row r="23" ht="21.0" hidden="1" customHeight="1" outlineLevel="1">
      <c r="A23" s="214"/>
      <c r="B23" s="214"/>
      <c r="C23" s="206"/>
      <c r="D23" s="206"/>
      <c r="E23" s="206"/>
      <c r="F23" s="208"/>
      <c r="G23" s="208"/>
      <c r="H23" s="208"/>
      <c r="I23" s="208"/>
      <c r="J23" s="208"/>
      <c r="K23" s="208"/>
      <c r="L23" s="209"/>
    </row>
    <row r="24" ht="21.0" hidden="1" customHeight="1" outlineLevel="1">
      <c r="A24" s="214"/>
      <c r="B24" s="214"/>
      <c r="C24" s="206"/>
      <c r="D24" s="206"/>
      <c r="E24" s="206"/>
      <c r="F24" s="208"/>
      <c r="G24" s="208"/>
      <c r="H24" s="208"/>
      <c r="I24" s="208"/>
      <c r="J24" s="208"/>
      <c r="K24" s="208"/>
      <c r="L24" s="209"/>
    </row>
    <row r="25" ht="21.0" hidden="1" customHeight="1" outlineLevel="1">
      <c r="A25" s="214"/>
      <c r="B25" s="214"/>
      <c r="C25" s="206"/>
      <c r="D25" s="206"/>
      <c r="E25" s="206"/>
      <c r="F25" s="208"/>
      <c r="G25" s="208"/>
      <c r="H25" s="208"/>
      <c r="I25" s="208"/>
      <c r="J25" s="208"/>
      <c r="K25" s="208"/>
      <c r="L25" s="209"/>
    </row>
    <row r="26" ht="21.0" hidden="1" customHeight="1" outlineLevel="1">
      <c r="A26" s="214"/>
      <c r="B26" s="214"/>
      <c r="C26" s="206"/>
      <c r="D26" s="206"/>
      <c r="E26" s="206"/>
      <c r="F26" s="208"/>
      <c r="G26" s="208"/>
      <c r="H26" s="208"/>
      <c r="I26" s="208"/>
      <c r="J26" s="208"/>
      <c r="K26" s="208"/>
      <c r="L26" s="209"/>
    </row>
    <row r="27" ht="21.0" hidden="1" customHeight="1" outlineLevel="1">
      <c r="A27" s="214"/>
      <c r="B27" s="214"/>
      <c r="C27" s="206"/>
      <c r="D27" s="206"/>
      <c r="E27" s="206"/>
      <c r="F27" s="208"/>
      <c r="G27" s="208"/>
      <c r="H27" s="208"/>
      <c r="I27" s="208"/>
      <c r="J27" s="208"/>
      <c r="K27" s="208"/>
      <c r="L27" s="209"/>
    </row>
    <row r="28" ht="21.0" hidden="1" customHeight="1" outlineLevel="1">
      <c r="A28" s="214"/>
      <c r="B28" s="214"/>
      <c r="C28" s="206"/>
      <c r="D28" s="206"/>
      <c r="E28" s="206"/>
      <c r="F28" s="208"/>
      <c r="G28" s="208"/>
      <c r="H28" s="208"/>
      <c r="I28" s="208"/>
      <c r="J28" s="208"/>
      <c r="K28" s="208"/>
      <c r="L28" s="209"/>
    </row>
    <row r="29" ht="21.0" hidden="1" customHeight="1" outlineLevel="1">
      <c r="A29" s="209"/>
      <c r="B29" s="209"/>
      <c r="C29" s="206"/>
      <c r="D29" s="206"/>
      <c r="E29" s="206"/>
      <c r="F29" s="208"/>
      <c r="G29" s="208"/>
      <c r="H29" s="208"/>
      <c r="I29" s="208"/>
      <c r="J29" s="208"/>
      <c r="K29" s="208"/>
      <c r="L29" s="209"/>
    </row>
    <row r="30" ht="21.0" hidden="1" customHeight="1" outlineLevel="1">
      <c r="A30" s="209"/>
      <c r="B30" s="209"/>
      <c r="C30" s="206"/>
      <c r="D30" s="206"/>
      <c r="E30" s="206"/>
      <c r="F30" s="208"/>
      <c r="G30" s="208"/>
      <c r="H30" s="208"/>
      <c r="I30" s="208"/>
      <c r="J30" s="208"/>
      <c r="K30" s="208"/>
      <c r="L30" s="209"/>
    </row>
    <row r="31" ht="21.0" hidden="1" customHeight="1" outlineLevel="1">
      <c r="A31" s="209"/>
      <c r="B31" s="209"/>
      <c r="C31" s="206"/>
      <c r="D31" s="206"/>
      <c r="E31" s="206"/>
      <c r="F31" s="208"/>
      <c r="G31" s="208"/>
      <c r="H31" s="208"/>
      <c r="I31" s="208"/>
      <c r="J31" s="208"/>
      <c r="K31" s="208"/>
      <c r="L31" s="209"/>
    </row>
    <row r="32" ht="21.0" hidden="1" customHeight="1" outlineLevel="1">
      <c r="A32" s="209"/>
      <c r="B32" s="209"/>
      <c r="C32" s="206"/>
      <c r="D32" s="206"/>
      <c r="E32" s="206"/>
      <c r="F32" s="208"/>
      <c r="G32" s="208"/>
      <c r="H32" s="208"/>
      <c r="I32" s="208"/>
      <c r="J32" s="208"/>
      <c r="K32" s="208"/>
      <c r="L32" s="209"/>
    </row>
    <row r="33" ht="21.0" hidden="1" customHeight="1" outlineLevel="1">
      <c r="A33" s="209"/>
      <c r="B33" s="209"/>
      <c r="C33" s="206"/>
      <c r="D33" s="206"/>
      <c r="E33" s="206"/>
      <c r="F33" s="208"/>
      <c r="G33" s="208"/>
      <c r="H33" s="208"/>
      <c r="I33" s="208"/>
      <c r="J33" s="208"/>
      <c r="K33" s="208"/>
      <c r="L33" s="209"/>
    </row>
    <row r="34" ht="21.0" hidden="1" customHeight="1" outlineLevel="1">
      <c r="A34" s="209"/>
      <c r="B34" s="209"/>
      <c r="C34" s="206"/>
      <c r="D34" s="206"/>
      <c r="E34" s="206"/>
      <c r="F34" s="208"/>
      <c r="G34" s="208"/>
      <c r="H34" s="208"/>
      <c r="I34" s="208"/>
      <c r="J34" s="208"/>
      <c r="K34" s="208"/>
      <c r="L34" s="209"/>
    </row>
    <row r="35" ht="21.0" hidden="1" customHeight="1" outlineLevel="1">
      <c r="A35" s="209"/>
      <c r="B35" s="209"/>
      <c r="C35" s="206"/>
      <c r="D35" s="206"/>
      <c r="E35" s="206"/>
      <c r="F35" s="208"/>
      <c r="G35" s="208"/>
      <c r="H35" s="208"/>
      <c r="I35" s="208"/>
      <c r="J35" s="208"/>
      <c r="K35" s="208"/>
      <c r="L35" s="209"/>
    </row>
    <row r="36" ht="21.0" customHeight="1">
      <c r="A36" s="209"/>
      <c r="B36" s="209"/>
      <c r="C36" s="206"/>
      <c r="D36" s="206"/>
      <c r="E36" s="206"/>
      <c r="F36" s="208"/>
      <c r="G36" s="208"/>
      <c r="H36" s="208"/>
      <c r="I36" s="208"/>
      <c r="J36" s="208"/>
      <c r="K36" s="208"/>
      <c r="L36" s="209"/>
    </row>
  </sheetData>
  <mergeCells count="3">
    <mergeCell ref="B2:D2"/>
    <mergeCell ref="E2:H2"/>
    <mergeCell ref="I2:K2"/>
  </mergeCells>
  <conditionalFormatting sqref="A1:L1">
    <cfRule type="containsBlanks" dxfId="0" priority="1">
      <formula>LEN(TRIM(A1))=0</formula>
    </cfRule>
  </conditionalFormatting>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9.86"/>
    <col customWidth="1" min="2" max="2" width="66.14"/>
    <col customWidth="1" min="3" max="3" width="25.86"/>
  </cols>
  <sheetData>
    <row r="1" ht="23.25" hidden="1" customHeight="1" outlineLevel="1">
      <c r="A1" s="2" t="s">
        <v>60</v>
      </c>
      <c r="B1" s="2" t="s">
        <v>61</v>
      </c>
      <c r="C1" s="2"/>
    </row>
    <row r="2" ht="33.75" customHeight="1">
      <c r="A2" s="122" t="str">
        <f>HYPERLINK("https://www.bikalims.org/manual/setup-and-configuration/sample-points-and-types","Sample Matrices")</f>
        <v>Sample Matrices</v>
      </c>
      <c r="B2" s="216" t="s">
        <v>328</v>
      </c>
      <c r="C2" s="101" t="str">
        <f>HYPERLINK("https://www.bikalabs.com","Creative Commons BYSA
Bika Lab Systems")</f>
        <v>Creative Commons BYSA
Bika Lab Systems</v>
      </c>
    </row>
    <row r="3" ht="23.25" customHeight="1">
      <c r="A3" s="22" t="s">
        <v>64</v>
      </c>
      <c r="B3" s="24" t="s">
        <v>2</v>
      </c>
      <c r="C3" s="219"/>
    </row>
    <row r="4" ht="21.0" customHeight="1">
      <c r="A4" s="134" t="s">
        <v>329</v>
      </c>
      <c r="B4" s="165"/>
      <c r="C4" s="220"/>
    </row>
    <row r="5" ht="21.0" customHeight="1">
      <c r="A5" s="134" t="s">
        <v>337</v>
      </c>
      <c r="B5" s="165"/>
      <c r="C5" s="220"/>
    </row>
    <row r="6" ht="21.0" customHeight="1">
      <c r="A6" s="134" t="s">
        <v>340</v>
      </c>
      <c r="B6" s="223"/>
      <c r="C6" s="220"/>
    </row>
    <row r="7" ht="21.0" customHeight="1">
      <c r="A7" s="134" t="s">
        <v>343</v>
      </c>
      <c r="B7" s="223"/>
      <c r="C7" s="220"/>
    </row>
    <row r="8" ht="21.0" customHeight="1">
      <c r="A8" s="165" t="s">
        <v>346</v>
      </c>
      <c r="B8" s="223"/>
      <c r="C8" s="167"/>
    </row>
    <row r="9" ht="21.0" customHeight="1">
      <c r="A9" s="134" t="s">
        <v>348</v>
      </c>
      <c r="B9" s="165"/>
      <c r="C9" s="167"/>
    </row>
    <row r="10" ht="21.0" customHeight="1">
      <c r="A10" s="134" t="s">
        <v>248</v>
      </c>
      <c r="B10" s="223"/>
      <c r="C10" s="167"/>
    </row>
    <row r="11" ht="21.0" customHeight="1">
      <c r="A11" s="134" t="s">
        <v>353</v>
      </c>
      <c r="B11" s="223"/>
      <c r="C11" s="167"/>
    </row>
    <row r="12" ht="21.0" customHeight="1">
      <c r="A12" s="165" t="s">
        <v>347</v>
      </c>
      <c r="B12" s="223"/>
      <c r="C12" s="167"/>
    </row>
    <row r="13" ht="21.0" customHeight="1">
      <c r="A13" s="171"/>
      <c r="B13" s="167"/>
      <c r="C13" s="167"/>
    </row>
    <row r="14" ht="21.0" customHeight="1">
      <c r="A14" s="171"/>
      <c r="B14" s="167"/>
      <c r="C14" s="167"/>
    </row>
    <row r="15" ht="21.0" customHeight="1">
      <c r="A15" s="171"/>
      <c r="B15" s="167"/>
      <c r="C15" s="167"/>
    </row>
    <row r="16" ht="21.0" customHeight="1" collapsed="1">
      <c r="A16" s="171"/>
      <c r="B16" s="226"/>
      <c r="C16" s="167"/>
    </row>
    <row r="17" ht="21.0" hidden="1" customHeight="1" outlineLevel="1">
      <c r="A17" s="226"/>
      <c r="B17" s="226"/>
      <c r="C17" s="167"/>
    </row>
    <row r="18" ht="21.0" hidden="1" customHeight="1" outlineLevel="1">
      <c r="A18" s="171"/>
      <c r="B18" s="167"/>
      <c r="C18" s="167"/>
    </row>
    <row r="19" ht="21.0" hidden="1" customHeight="1" outlineLevel="1">
      <c r="A19" s="171"/>
      <c r="B19" s="167"/>
      <c r="C19" s="167"/>
    </row>
    <row r="20" ht="21.0" hidden="1" customHeight="1" outlineLevel="1">
      <c r="A20" s="171"/>
      <c r="B20" s="167"/>
      <c r="C20" s="167"/>
    </row>
    <row r="21" ht="21.0" hidden="1" customHeight="1" outlineLevel="1">
      <c r="A21" s="171"/>
      <c r="B21" s="226"/>
      <c r="C21" s="167"/>
    </row>
    <row r="22" ht="21.0" hidden="1" customHeight="1" outlineLevel="1">
      <c r="A22" s="226"/>
      <c r="B22" s="226"/>
      <c r="C22" s="167"/>
    </row>
    <row r="23" ht="21.0" hidden="1" customHeight="1" outlineLevel="1">
      <c r="A23" s="171"/>
      <c r="B23" s="226"/>
      <c r="C23" s="167"/>
    </row>
    <row r="24" ht="21.0" hidden="1" customHeight="1" outlineLevel="1">
      <c r="A24" s="226"/>
      <c r="B24" s="226"/>
      <c r="C24" s="167"/>
    </row>
    <row r="25" ht="21.0" hidden="1" customHeight="1" outlineLevel="1">
      <c r="A25" s="171"/>
      <c r="B25" s="167"/>
      <c r="C25" s="167"/>
    </row>
    <row r="26" ht="21.0" hidden="1" customHeight="1" outlineLevel="1">
      <c r="A26" s="226"/>
      <c r="B26" s="226"/>
      <c r="C26" s="167"/>
    </row>
    <row r="27" ht="21.0" hidden="1" customHeight="1" outlineLevel="1">
      <c r="A27" s="171"/>
      <c r="B27" s="167"/>
      <c r="C27" s="167"/>
    </row>
    <row r="28" ht="21.0" hidden="1" customHeight="1" outlineLevel="1">
      <c r="A28" s="171"/>
      <c r="B28" s="167"/>
      <c r="C28" s="167"/>
    </row>
    <row r="29" ht="21.0" hidden="1" customHeight="1" outlineLevel="1">
      <c r="A29" s="171"/>
      <c r="B29" s="167"/>
      <c r="C29" s="167"/>
    </row>
    <row r="30" ht="21.0" hidden="1" customHeight="1" outlineLevel="1">
      <c r="A30" s="171"/>
      <c r="B30" s="167"/>
      <c r="C30" s="167"/>
    </row>
    <row r="31" ht="21.0" hidden="1" customHeight="1" outlineLevel="1">
      <c r="A31" s="171"/>
      <c r="B31" s="167"/>
      <c r="C31" s="167"/>
    </row>
    <row r="32" ht="21.0" hidden="1" customHeight="1" outlineLevel="1">
      <c r="A32" s="171"/>
      <c r="B32" s="167"/>
      <c r="C32" s="167"/>
    </row>
    <row r="33" ht="21.0" hidden="1" customHeight="1" outlineLevel="1">
      <c r="A33" s="171"/>
      <c r="B33" s="167"/>
      <c r="C33" s="167"/>
    </row>
    <row r="34" ht="21.0" customHeight="1">
      <c r="A34" s="171"/>
      <c r="B34" s="167"/>
      <c r="C34" s="167"/>
    </row>
  </sheetData>
  <conditionalFormatting sqref="A1:C1">
    <cfRule type="containsBlanks" dxfId="0" priority="1">
      <formula>LEN(TRIM(A1))=0</formula>
    </cfRule>
  </conditionalFormatting>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26.29"/>
    <col customWidth="1" min="2" max="2" width="28.29" outlineLevel="1"/>
    <col customWidth="1" min="3" max="3" width="18.29" outlineLevel="1"/>
    <col customWidth="1" min="4" max="4" width="13.43" outlineLevel="1"/>
    <col customWidth="1" min="5" max="5" width="17.86"/>
    <col customWidth="1" min="6" max="6" width="24.14"/>
    <col customWidth="1" min="7" max="7" width="27.57"/>
    <col customWidth="1" min="8" max="8" width="20.43"/>
    <col customWidth="1" min="9" max="9" width="26.71"/>
  </cols>
  <sheetData>
    <row r="1" ht="27.0" hidden="1" customHeight="1" outlineLevel="1">
      <c r="A1" s="110" t="s">
        <v>60</v>
      </c>
      <c r="B1" s="110" t="s">
        <v>61</v>
      </c>
      <c r="C1" s="3"/>
      <c r="D1" s="3" t="s">
        <v>318</v>
      </c>
      <c r="E1" s="3" t="s">
        <v>320</v>
      </c>
      <c r="F1" s="3" t="s">
        <v>322</v>
      </c>
      <c r="G1" s="3" t="s">
        <v>323</v>
      </c>
      <c r="H1" s="3" t="s">
        <v>273</v>
      </c>
      <c r="I1" s="2"/>
    </row>
    <row r="2" ht="30.75" customHeight="1">
      <c r="A2" s="217" t="str">
        <f>HYPERLINK("https://www.bikalims.org/manual/setup-and-configuration/sample-points-and-types","Sample Types")</f>
        <v>Sample Types</v>
      </c>
      <c r="B2" s="59"/>
      <c r="C2" s="115"/>
      <c r="D2" s="115"/>
      <c r="E2" s="115"/>
      <c r="F2" s="115"/>
      <c r="G2" s="115"/>
      <c r="H2" s="115"/>
      <c r="I2" s="101" t="str">
        <f>HYPERLINK("https://www.bikalabs.com","Creative Commons BYSA
Bika Lab Systems")</f>
        <v>Creative Commons BYSA
Bika Lab Systems</v>
      </c>
    </row>
    <row r="3" ht="33.0" customHeight="1">
      <c r="A3" s="124" t="s">
        <v>64</v>
      </c>
      <c r="B3" s="26" t="s">
        <v>2</v>
      </c>
      <c r="C3" s="24" t="s">
        <v>330</v>
      </c>
      <c r="D3" s="24" t="s">
        <v>318</v>
      </c>
      <c r="E3" s="24" t="s">
        <v>332</v>
      </c>
      <c r="F3" s="22" t="s">
        <v>333</v>
      </c>
      <c r="G3" s="24" t="s">
        <v>335</v>
      </c>
      <c r="H3" s="24" t="s">
        <v>336</v>
      </c>
      <c r="I3" s="221"/>
    </row>
    <row r="4" ht="21.0" customHeight="1">
      <c r="A4" s="224" t="s">
        <v>341</v>
      </c>
      <c r="B4" s="105" t="s">
        <v>342</v>
      </c>
      <c r="C4" s="63"/>
      <c r="D4" s="63">
        <v>0.0</v>
      </c>
      <c r="E4" s="63" t="s">
        <v>347</v>
      </c>
      <c r="F4" s="63" t="s">
        <v>350</v>
      </c>
      <c r="G4" s="63" t="s">
        <v>351</v>
      </c>
      <c r="H4" s="63" t="s">
        <v>241</v>
      </c>
      <c r="I4" s="69"/>
    </row>
    <row r="5" ht="21.0" customHeight="1">
      <c r="A5" s="32" t="s">
        <v>349</v>
      </c>
      <c r="B5" s="32" t="s">
        <v>354</v>
      </c>
      <c r="C5" s="30"/>
      <c r="D5" s="30">
        <v>1.0</v>
      </c>
      <c r="E5" s="30" t="s">
        <v>347</v>
      </c>
      <c r="F5" s="30" t="s">
        <v>355</v>
      </c>
      <c r="G5" s="30" t="s">
        <v>356</v>
      </c>
      <c r="H5" s="30" t="s">
        <v>241</v>
      </c>
      <c r="I5" s="37"/>
    </row>
    <row r="6" ht="21.0" customHeight="1">
      <c r="A6" s="32" t="s">
        <v>357</v>
      </c>
      <c r="B6" s="32" t="s">
        <v>358</v>
      </c>
      <c r="C6" s="30"/>
      <c r="D6" s="30">
        <v>0.0</v>
      </c>
      <c r="E6" s="30" t="s">
        <v>347</v>
      </c>
      <c r="F6" s="30" t="s">
        <v>359</v>
      </c>
      <c r="G6" s="30" t="s">
        <v>351</v>
      </c>
      <c r="H6" s="30" t="s">
        <v>241</v>
      </c>
      <c r="I6" s="202"/>
    </row>
    <row r="7" ht="21.0" customHeight="1">
      <c r="A7" s="32" t="s">
        <v>360</v>
      </c>
      <c r="B7" s="32" t="s">
        <v>361</v>
      </c>
      <c r="C7" s="30"/>
      <c r="D7" s="30">
        <v>1.0</v>
      </c>
      <c r="E7" s="30" t="s">
        <v>347</v>
      </c>
      <c r="F7" s="30" t="s">
        <v>362</v>
      </c>
      <c r="G7" s="30" t="s">
        <v>356</v>
      </c>
      <c r="H7" s="30" t="s">
        <v>241</v>
      </c>
      <c r="I7" s="202"/>
    </row>
    <row r="8" ht="21.0" customHeight="1">
      <c r="A8" s="32" t="s">
        <v>363</v>
      </c>
      <c r="B8" s="32" t="s">
        <v>364</v>
      </c>
      <c r="C8" s="30"/>
      <c r="D8" s="30">
        <v>0.0</v>
      </c>
      <c r="E8" s="30" t="s">
        <v>347</v>
      </c>
      <c r="F8" s="30" t="s">
        <v>365</v>
      </c>
      <c r="G8" s="30" t="s">
        <v>282</v>
      </c>
      <c r="H8" s="30" t="s">
        <v>241</v>
      </c>
      <c r="I8" s="202"/>
    </row>
    <row r="9" ht="21.0" customHeight="1">
      <c r="A9" s="32" t="s">
        <v>366</v>
      </c>
      <c r="B9" s="32" t="s">
        <v>367</v>
      </c>
      <c r="C9" s="30"/>
      <c r="D9" s="30">
        <v>0.0</v>
      </c>
      <c r="E9" s="30" t="s">
        <v>347</v>
      </c>
      <c r="F9" s="30" t="s">
        <v>368</v>
      </c>
      <c r="G9" s="30" t="s">
        <v>356</v>
      </c>
      <c r="H9" s="30" t="s">
        <v>241</v>
      </c>
      <c r="I9" s="202"/>
    </row>
    <row r="10" ht="21.0" customHeight="1">
      <c r="A10" s="32" t="s">
        <v>369</v>
      </c>
      <c r="B10" s="32" t="s">
        <v>370</v>
      </c>
      <c r="C10" s="30"/>
      <c r="D10" s="30">
        <v>0.0</v>
      </c>
      <c r="E10" s="30" t="s">
        <v>347</v>
      </c>
      <c r="F10" s="30" t="s">
        <v>371</v>
      </c>
      <c r="G10" s="30" t="s">
        <v>356</v>
      </c>
      <c r="H10" s="30" t="s">
        <v>241</v>
      </c>
      <c r="I10" s="202"/>
    </row>
    <row r="11" ht="21.0" customHeight="1">
      <c r="A11" s="39"/>
      <c r="B11" s="39"/>
      <c r="C11" s="37"/>
      <c r="D11" s="37"/>
      <c r="E11" s="37"/>
      <c r="F11" s="37"/>
      <c r="G11" s="227"/>
      <c r="H11" s="37"/>
      <c r="I11" s="202"/>
    </row>
    <row r="12" ht="21.0" customHeight="1">
      <c r="A12" s="39"/>
      <c r="B12" s="39"/>
      <c r="C12" s="37"/>
      <c r="D12" s="37"/>
      <c r="E12" s="37"/>
      <c r="F12" s="37"/>
      <c r="G12" s="202"/>
      <c r="H12" s="37"/>
      <c r="I12" s="202"/>
    </row>
    <row r="13" ht="21.0" customHeight="1">
      <c r="A13" s="39"/>
      <c r="B13" s="39"/>
      <c r="C13" s="37"/>
      <c r="D13" s="37"/>
      <c r="E13" s="37"/>
      <c r="F13" s="37"/>
      <c r="G13" s="37"/>
      <c r="H13" s="37"/>
      <c r="I13" s="202"/>
    </row>
    <row r="14" ht="21.0" customHeight="1">
      <c r="A14" s="39"/>
      <c r="B14" s="39"/>
      <c r="C14" s="37"/>
      <c r="D14" s="37"/>
      <c r="E14" s="37"/>
      <c r="F14" s="37"/>
      <c r="G14" s="37"/>
      <c r="H14" s="37"/>
      <c r="I14" s="202"/>
    </row>
    <row r="15" ht="21.0" customHeight="1">
      <c r="A15" s="39"/>
      <c r="B15" s="39"/>
      <c r="C15" s="37"/>
      <c r="D15" s="37"/>
      <c r="E15" s="37"/>
      <c r="F15" s="37"/>
      <c r="G15" s="37"/>
      <c r="H15" s="37"/>
      <c r="I15" s="202"/>
    </row>
    <row r="16" ht="21.0" customHeight="1">
      <c r="A16" s="39"/>
      <c r="B16" s="39"/>
      <c r="C16" s="37"/>
      <c r="D16" s="37"/>
      <c r="E16" s="37"/>
      <c r="F16" s="37"/>
      <c r="G16" s="37"/>
      <c r="H16" s="37"/>
      <c r="I16" s="202"/>
    </row>
    <row r="17" ht="21.0" customHeight="1" collapsed="1">
      <c r="A17" s="39"/>
      <c r="B17" s="39"/>
      <c r="C17" s="37"/>
      <c r="D17" s="37"/>
      <c r="E17" s="37"/>
      <c r="F17" s="37"/>
      <c r="G17" s="202"/>
      <c r="H17" s="37"/>
      <c r="I17" s="202"/>
    </row>
    <row r="18" ht="21.0" hidden="1" customHeight="1" outlineLevel="1">
      <c r="A18" s="39"/>
      <c r="B18" s="39"/>
      <c r="C18" s="37"/>
      <c r="D18" s="37"/>
      <c r="E18" s="37"/>
      <c r="F18" s="37"/>
      <c r="G18" s="202"/>
      <c r="H18" s="37"/>
      <c r="I18" s="202"/>
    </row>
    <row r="19" ht="21.0" hidden="1" customHeight="1" outlineLevel="1">
      <c r="A19" s="39"/>
      <c r="B19" s="39"/>
      <c r="C19" s="37"/>
      <c r="D19" s="37"/>
      <c r="E19" s="37"/>
      <c r="F19" s="37"/>
      <c r="G19" s="202"/>
      <c r="H19" s="37"/>
      <c r="I19" s="202"/>
    </row>
    <row r="20" ht="21.0" hidden="1" customHeight="1" outlineLevel="1">
      <c r="A20" s="39"/>
      <c r="B20" s="39"/>
      <c r="C20" s="37"/>
      <c r="D20" s="227"/>
      <c r="E20" s="37"/>
      <c r="F20" s="37"/>
      <c r="G20" s="202"/>
      <c r="H20" s="37"/>
      <c r="I20" s="202"/>
    </row>
    <row r="21" ht="21.0" hidden="1" customHeight="1" outlineLevel="1">
      <c r="A21" s="39"/>
      <c r="B21" s="39"/>
      <c r="C21" s="37"/>
      <c r="D21" s="227"/>
      <c r="E21" s="37"/>
      <c r="F21" s="37"/>
      <c r="G21" s="202"/>
      <c r="H21" s="37"/>
      <c r="I21" s="202"/>
    </row>
    <row r="22" ht="21.0" hidden="1" customHeight="1" outlineLevel="1">
      <c r="A22" s="39"/>
      <c r="B22" s="39"/>
      <c r="C22" s="37"/>
      <c r="D22" s="227"/>
      <c r="E22" s="37"/>
      <c r="F22" s="37"/>
      <c r="G22" s="37"/>
      <c r="H22" s="37"/>
      <c r="I22" s="202"/>
    </row>
    <row r="23" ht="21.0" hidden="1" customHeight="1" outlineLevel="1">
      <c r="A23" s="39"/>
      <c r="B23" s="39"/>
      <c r="C23" s="37"/>
      <c r="D23" s="227"/>
      <c r="E23" s="37"/>
      <c r="F23" s="37"/>
      <c r="G23" s="37"/>
      <c r="H23" s="37"/>
      <c r="I23" s="202"/>
    </row>
    <row r="24" ht="21.0" hidden="1" customHeight="1" outlineLevel="1">
      <c r="A24" s="39"/>
      <c r="B24" s="39"/>
      <c r="C24" s="37"/>
      <c r="D24" s="227"/>
      <c r="E24" s="37"/>
      <c r="F24" s="37"/>
      <c r="G24" s="37"/>
      <c r="H24" s="37"/>
      <c r="I24" s="202"/>
    </row>
    <row r="25" ht="21.0" hidden="1" customHeight="1" outlineLevel="1">
      <c r="A25" s="39"/>
      <c r="B25" s="39"/>
      <c r="C25" s="37"/>
      <c r="D25" s="227"/>
      <c r="E25" s="37"/>
      <c r="F25" s="37"/>
      <c r="G25" s="202"/>
      <c r="H25" s="37"/>
      <c r="I25" s="37"/>
    </row>
    <row r="26" ht="21.0" hidden="1" customHeight="1" outlineLevel="1">
      <c r="A26" s="39"/>
      <c r="B26" s="39"/>
      <c r="C26" s="37"/>
      <c r="D26" s="227"/>
      <c r="E26" s="37"/>
      <c r="F26" s="37"/>
      <c r="G26" s="202"/>
      <c r="H26" s="37"/>
      <c r="I26" s="202"/>
    </row>
    <row r="27" ht="21.0" hidden="1" customHeight="1" outlineLevel="1">
      <c r="A27" s="39"/>
      <c r="B27" s="39"/>
      <c r="C27" s="37"/>
      <c r="D27" s="37"/>
      <c r="E27" s="37"/>
      <c r="F27" s="37"/>
      <c r="G27" s="37"/>
      <c r="H27" s="37"/>
      <c r="I27" s="202"/>
    </row>
    <row r="28" ht="21.0" hidden="1" customHeight="1" outlineLevel="1">
      <c r="A28" s="39"/>
      <c r="B28" s="39"/>
      <c r="C28" s="37"/>
      <c r="D28" s="37"/>
      <c r="E28" s="37"/>
      <c r="F28" s="37"/>
      <c r="G28" s="37"/>
      <c r="H28" s="37"/>
      <c r="I28" s="202"/>
    </row>
    <row r="29" ht="21.0" hidden="1" customHeight="1" outlineLevel="1">
      <c r="A29" s="39"/>
      <c r="B29" s="39"/>
      <c r="C29" s="37"/>
      <c r="D29" s="37"/>
      <c r="E29" s="37"/>
      <c r="F29" s="37"/>
      <c r="G29" s="37"/>
      <c r="H29" s="37"/>
      <c r="I29" s="202"/>
    </row>
    <row r="30" ht="21.0" hidden="1" customHeight="1" outlineLevel="1">
      <c r="A30" s="39"/>
      <c r="B30" s="39"/>
      <c r="C30" s="37"/>
      <c r="D30" s="227"/>
      <c r="E30" s="37"/>
      <c r="F30" s="37"/>
      <c r="G30" s="202"/>
      <c r="H30" s="37"/>
      <c r="I30" s="202"/>
    </row>
    <row r="31" ht="21.0" hidden="1" customHeight="1" outlineLevel="1">
      <c r="A31" s="39"/>
      <c r="B31" s="39"/>
      <c r="C31" s="37"/>
      <c r="D31" s="227"/>
      <c r="E31" s="37"/>
      <c r="F31" s="37"/>
      <c r="G31" s="202"/>
      <c r="H31" s="37"/>
      <c r="I31" s="202"/>
    </row>
    <row r="32" ht="21.0" hidden="1" customHeight="1" outlineLevel="1">
      <c r="A32" s="39"/>
      <c r="B32" s="39"/>
      <c r="C32" s="37"/>
      <c r="D32" s="227"/>
      <c r="E32" s="37"/>
      <c r="F32" s="37"/>
      <c r="G32" s="202"/>
      <c r="H32" s="37"/>
      <c r="I32" s="37"/>
    </row>
    <row r="33" ht="21.0" hidden="1" customHeight="1" outlineLevel="1">
      <c r="A33" s="39"/>
      <c r="B33" s="39"/>
      <c r="C33" s="37"/>
      <c r="D33" s="227"/>
      <c r="E33" s="37"/>
      <c r="F33" s="37"/>
      <c r="G33" s="37"/>
      <c r="H33" s="37"/>
      <c r="I33" s="37"/>
    </row>
    <row r="34" ht="21.0" hidden="1" customHeight="1" outlineLevel="1">
      <c r="A34" s="39"/>
      <c r="B34" s="39"/>
      <c r="C34" s="37"/>
      <c r="D34" s="227"/>
      <c r="E34" s="37"/>
      <c r="F34" s="37"/>
      <c r="G34" s="37"/>
      <c r="H34" s="37"/>
      <c r="I34" s="37"/>
    </row>
    <row r="35" ht="21.0" hidden="1" customHeight="1" outlineLevel="1">
      <c r="A35" s="39"/>
      <c r="B35" s="39"/>
      <c r="C35" s="37"/>
      <c r="D35" s="227"/>
      <c r="E35" s="37"/>
      <c r="F35" s="37"/>
      <c r="G35" s="37"/>
      <c r="H35" s="37"/>
      <c r="I35" s="37"/>
    </row>
    <row r="36" ht="21.0" hidden="1" customHeight="1" outlineLevel="1">
      <c r="A36" s="39"/>
      <c r="B36" s="39"/>
      <c r="C36" s="37"/>
      <c r="D36" s="227"/>
      <c r="E36" s="37"/>
      <c r="F36" s="37"/>
      <c r="G36" s="37"/>
      <c r="H36" s="37"/>
      <c r="I36" s="37"/>
    </row>
    <row r="37" ht="21.0" hidden="1" customHeight="1" outlineLevel="1">
      <c r="A37" s="39"/>
      <c r="B37" s="39"/>
      <c r="C37" s="37"/>
      <c r="D37" s="227"/>
      <c r="E37" s="37"/>
      <c r="F37" s="37"/>
      <c r="G37" s="37"/>
      <c r="H37" s="37"/>
      <c r="I37" s="37"/>
    </row>
    <row r="38" ht="21.0" hidden="1" customHeight="1" outlineLevel="1">
      <c r="A38" s="39"/>
      <c r="B38" s="39"/>
      <c r="C38" s="37"/>
      <c r="D38" s="227"/>
      <c r="E38" s="37"/>
      <c r="F38" s="37"/>
      <c r="G38" s="37"/>
      <c r="H38" s="37"/>
      <c r="I38" s="202"/>
    </row>
    <row r="39" ht="21.0" hidden="1" customHeight="1" outlineLevel="1">
      <c r="A39" s="39"/>
      <c r="B39" s="39"/>
      <c r="C39" s="37"/>
      <c r="D39" s="227"/>
      <c r="E39" s="37"/>
      <c r="F39" s="37"/>
      <c r="G39" s="37"/>
      <c r="H39" s="37"/>
      <c r="I39" s="202"/>
    </row>
    <row r="40" ht="21.0" hidden="1" customHeight="1" outlineLevel="1">
      <c r="A40" s="39"/>
      <c r="B40" s="39"/>
      <c r="C40" s="37"/>
      <c r="D40" s="227"/>
      <c r="E40" s="37"/>
      <c r="F40" s="37"/>
      <c r="G40" s="37"/>
      <c r="H40" s="37"/>
      <c r="I40" s="202"/>
    </row>
    <row r="41" ht="21.0" hidden="1" customHeight="1" outlineLevel="1">
      <c r="A41" s="39"/>
      <c r="B41" s="39"/>
      <c r="C41" s="37"/>
      <c r="D41" s="227"/>
      <c r="E41" s="37"/>
      <c r="F41" s="37"/>
      <c r="G41" s="37"/>
      <c r="H41" s="37"/>
      <c r="I41" s="202"/>
    </row>
    <row r="42" ht="21.0" hidden="1" customHeight="1" outlineLevel="1">
      <c r="A42" s="39"/>
      <c r="B42" s="39"/>
      <c r="C42" s="37"/>
      <c r="D42" s="227"/>
      <c r="E42" s="37"/>
      <c r="F42" s="37"/>
      <c r="G42" s="37"/>
      <c r="H42" s="37"/>
      <c r="I42" s="202"/>
    </row>
    <row r="43" ht="21.0" hidden="1" customHeight="1" outlineLevel="1">
      <c r="A43" s="39"/>
      <c r="B43" s="39"/>
      <c r="C43" s="37"/>
      <c r="D43" s="227"/>
      <c r="E43" s="37"/>
      <c r="F43" s="37"/>
      <c r="G43" s="37"/>
      <c r="H43" s="37"/>
      <c r="I43" s="202"/>
    </row>
    <row r="44" ht="21.0" hidden="1" customHeight="1" outlineLevel="1">
      <c r="A44" s="39"/>
      <c r="B44" s="39"/>
      <c r="C44" s="37"/>
      <c r="D44" s="227"/>
      <c r="E44" s="37"/>
      <c r="F44" s="37"/>
      <c r="G44" s="37"/>
      <c r="H44" s="37"/>
      <c r="I44" s="202"/>
    </row>
    <row r="45" ht="21.0" hidden="1" customHeight="1" outlineLevel="1">
      <c r="A45" s="39"/>
      <c r="B45" s="39"/>
      <c r="C45" s="37"/>
      <c r="D45" s="227"/>
      <c r="E45" s="37"/>
      <c r="F45" s="37"/>
      <c r="G45" s="37"/>
      <c r="H45" s="37"/>
      <c r="I45" s="202"/>
    </row>
    <row r="46" ht="21.0" hidden="1" customHeight="1" outlineLevel="1">
      <c r="A46" s="39"/>
      <c r="B46" s="39"/>
      <c r="C46" s="37"/>
      <c r="D46" s="227"/>
      <c r="E46" s="37"/>
      <c r="F46" s="37"/>
      <c r="G46" s="37"/>
      <c r="H46" s="37"/>
      <c r="I46" s="37"/>
    </row>
    <row r="47" ht="21.0" hidden="1" customHeight="1" outlineLevel="1">
      <c r="A47" s="39"/>
      <c r="B47" s="39"/>
      <c r="C47" s="37"/>
      <c r="D47" s="227"/>
      <c r="E47" s="37"/>
      <c r="F47" s="37"/>
      <c r="G47" s="202"/>
      <c r="H47" s="37"/>
      <c r="I47" s="37"/>
    </row>
    <row r="48" ht="21.0" hidden="1" customHeight="1" outlineLevel="1">
      <c r="A48" s="39"/>
      <c r="B48" s="39"/>
      <c r="C48" s="37"/>
      <c r="D48" s="227"/>
      <c r="E48" s="37"/>
      <c r="F48" s="37"/>
      <c r="G48" s="202"/>
      <c r="H48" s="37"/>
      <c r="I48" s="37"/>
    </row>
    <row r="49" ht="21.0" hidden="1" customHeight="1" outlineLevel="1">
      <c r="A49" s="39"/>
      <c r="B49" s="39"/>
      <c r="C49" s="37"/>
      <c r="D49" s="227"/>
      <c r="E49" s="37"/>
      <c r="F49" s="37"/>
      <c r="G49" s="202"/>
      <c r="H49" s="37"/>
      <c r="I49" s="202"/>
    </row>
    <row r="50" ht="21.0" hidden="1" customHeight="1" outlineLevel="1">
      <c r="A50" s="39"/>
      <c r="B50" s="39"/>
      <c r="C50" s="37"/>
      <c r="D50" s="227"/>
      <c r="E50" s="37"/>
      <c r="F50" s="37"/>
      <c r="G50" s="202"/>
      <c r="H50" s="37"/>
      <c r="I50" s="202"/>
    </row>
    <row r="51" ht="21.0" hidden="1" customHeight="1" outlineLevel="1">
      <c r="A51" s="39"/>
      <c r="B51" s="39"/>
      <c r="C51" s="37"/>
      <c r="D51" s="227"/>
      <c r="E51" s="37"/>
      <c r="F51" s="37"/>
      <c r="G51" s="202"/>
      <c r="H51" s="37"/>
      <c r="I51" s="37"/>
    </row>
    <row r="52" ht="21.0" hidden="1" customHeight="1" outlineLevel="1">
      <c r="A52" s="39"/>
      <c r="B52" s="39"/>
      <c r="C52" s="37"/>
      <c r="D52" s="227"/>
      <c r="E52" s="37"/>
      <c r="F52" s="37"/>
      <c r="G52" s="202"/>
      <c r="H52" s="37"/>
      <c r="I52" s="37"/>
    </row>
    <row r="53" ht="21.0" hidden="1" customHeight="1" outlineLevel="1">
      <c r="A53" s="39"/>
      <c r="B53" s="39"/>
      <c r="C53" s="37"/>
      <c r="D53" s="227"/>
      <c r="E53" s="37"/>
      <c r="F53" s="37"/>
      <c r="G53" s="202"/>
      <c r="H53" s="37"/>
      <c r="I53" s="37"/>
    </row>
    <row r="54" ht="21.0" hidden="1" customHeight="1" outlineLevel="1">
      <c r="A54" s="39"/>
      <c r="B54" s="39"/>
      <c r="C54" s="37"/>
      <c r="D54" s="227"/>
      <c r="E54" s="37"/>
      <c r="F54" s="37"/>
      <c r="G54" s="202"/>
      <c r="H54" s="37"/>
      <c r="I54" s="37"/>
    </row>
    <row r="55" ht="21.0" hidden="1" customHeight="1" outlineLevel="1">
      <c r="A55" s="39"/>
      <c r="B55" s="39"/>
      <c r="C55" s="37"/>
      <c r="D55" s="227"/>
      <c r="E55" s="37"/>
      <c r="F55" s="37"/>
      <c r="G55" s="202"/>
      <c r="H55" s="37"/>
      <c r="I55" s="37"/>
    </row>
    <row r="56" ht="21.0" hidden="1" customHeight="1" outlineLevel="1">
      <c r="A56" s="39"/>
      <c r="B56" s="39"/>
      <c r="C56" s="37"/>
      <c r="D56" s="227"/>
      <c r="E56" s="37"/>
      <c r="F56" s="37"/>
      <c r="G56" s="202"/>
      <c r="H56" s="37"/>
      <c r="I56" s="202"/>
    </row>
    <row r="57" ht="21.0" hidden="1" customHeight="1" outlineLevel="1">
      <c r="A57" s="39"/>
      <c r="B57" s="39"/>
      <c r="C57" s="37"/>
      <c r="D57" s="37"/>
      <c r="E57" s="37"/>
      <c r="F57" s="37"/>
      <c r="G57" s="37"/>
      <c r="H57" s="37"/>
      <c r="I57" s="202"/>
    </row>
    <row r="58" ht="21.0" hidden="1" customHeight="1" outlineLevel="1">
      <c r="A58" s="39"/>
      <c r="B58" s="39"/>
      <c r="C58" s="37"/>
      <c r="D58" s="37"/>
      <c r="E58" s="37"/>
      <c r="F58" s="37"/>
      <c r="G58" s="37"/>
      <c r="H58" s="37"/>
      <c r="I58" s="37"/>
    </row>
    <row r="59" ht="21.0" hidden="1" customHeight="1" outlineLevel="1">
      <c r="A59" s="39"/>
      <c r="B59" s="39"/>
      <c r="C59" s="37"/>
      <c r="D59" s="37"/>
      <c r="E59" s="37"/>
      <c r="F59" s="37"/>
      <c r="G59" s="37"/>
      <c r="H59" s="37"/>
      <c r="I59" s="37"/>
    </row>
    <row r="60" ht="21.0" hidden="1" customHeight="1" outlineLevel="1">
      <c r="A60" s="39"/>
      <c r="B60" s="39"/>
      <c r="C60" s="37"/>
      <c r="D60" s="37"/>
      <c r="E60" s="37"/>
      <c r="F60" s="37"/>
      <c r="G60" s="37"/>
      <c r="H60" s="37"/>
      <c r="I60" s="202"/>
    </row>
    <row r="61" ht="21.0" hidden="1" customHeight="1" outlineLevel="1">
      <c r="A61" s="39"/>
      <c r="B61" s="39"/>
      <c r="C61" s="37"/>
      <c r="D61" s="37"/>
      <c r="E61" s="37"/>
      <c r="F61" s="37"/>
      <c r="G61" s="37"/>
      <c r="H61" s="37"/>
      <c r="I61" s="202"/>
    </row>
    <row r="62" ht="21.0" hidden="1" customHeight="1" outlineLevel="1">
      <c r="A62" s="39"/>
      <c r="B62" s="39"/>
      <c r="C62" s="37"/>
      <c r="D62" s="37"/>
      <c r="E62" s="37"/>
      <c r="F62" s="37"/>
      <c r="G62" s="37"/>
      <c r="H62" s="37"/>
      <c r="I62" s="202"/>
    </row>
    <row r="63" ht="21.0" hidden="1" customHeight="1" outlineLevel="1">
      <c r="A63" s="39"/>
      <c r="B63" s="39"/>
      <c r="C63" s="37"/>
      <c r="D63" s="37"/>
      <c r="E63" s="37"/>
      <c r="F63" s="37"/>
      <c r="G63" s="37"/>
      <c r="H63" s="37"/>
      <c r="I63" s="37"/>
    </row>
    <row r="64" ht="21.0" hidden="1" customHeight="1" outlineLevel="1">
      <c r="A64" s="39"/>
      <c r="B64" s="39"/>
      <c r="C64" s="37"/>
      <c r="D64" s="37"/>
      <c r="E64" s="37"/>
      <c r="F64" s="37"/>
      <c r="G64" s="37"/>
      <c r="H64" s="37"/>
      <c r="I64" s="37"/>
    </row>
    <row r="65" ht="21.0" hidden="1" customHeight="1" outlineLevel="1">
      <c r="A65" s="39"/>
      <c r="B65" s="39"/>
      <c r="C65" s="37"/>
      <c r="D65" s="37"/>
      <c r="E65" s="37"/>
      <c r="F65" s="37"/>
      <c r="G65" s="37"/>
      <c r="H65" s="37"/>
      <c r="I65" s="37"/>
    </row>
    <row r="66" ht="21.0" hidden="1" customHeight="1" outlineLevel="1">
      <c r="A66" s="39"/>
      <c r="B66" s="39"/>
      <c r="C66" s="37"/>
      <c r="D66" s="37"/>
      <c r="E66" s="37"/>
      <c r="F66" s="37"/>
      <c r="G66" s="37"/>
      <c r="H66" s="37"/>
      <c r="I66" s="37"/>
    </row>
    <row r="67" ht="21.0" hidden="1" customHeight="1" outlineLevel="1">
      <c r="A67" s="39"/>
      <c r="B67" s="39"/>
      <c r="C67" s="37"/>
      <c r="D67" s="37"/>
      <c r="E67" s="37"/>
      <c r="F67" s="37"/>
      <c r="G67" s="37"/>
      <c r="H67" s="37"/>
      <c r="I67" s="37"/>
    </row>
    <row r="68" ht="21.0" hidden="1" customHeight="1" outlineLevel="1">
      <c r="A68" s="39"/>
      <c r="B68" s="39"/>
      <c r="C68" s="37"/>
      <c r="D68" s="37"/>
      <c r="E68" s="37"/>
      <c r="F68" s="37"/>
      <c r="G68" s="37"/>
      <c r="H68" s="37"/>
      <c r="I68" s="37"/>
    </row>
    <row r="69" ht="21.0" hidden="1" customHeight="1" outlineLevel="1">
      <c r="A69" s="39"/>
      <c r="B69" s="39"/>
      <c r="C69" s="37"/>
      <c r="D69" s="37"/>
      <c r="E69" s="37"/>
      <c r="F69" s="37"/>
      <c r="G69" s="37"/>
      <c r="H69" s="37"/>
      <c r="I69" s="37"/>
    </row>
    <row r="70" ht="21.0" hidden="1" customHeight="1" outlineLevel="1">
      <c r="A70" s="39"/>
      <c r="B70" s="39"/>
      <c r="C70" s="37"/>
      <c r="D70" s="37"/>
      <c r="E70" s="37"/>
      <c r="F70" s="37"/>
      <c r="G70" s="37"/>
      <c r="H70" s="37"/>
      <c r="I70" s="37"/>
    </row>
    <row r="71" ht="21.0" hidden="1" customHeight="1" outlineLevel="1">
      <c r="A71" s="39"/>
      <c r="B71" s="39"/>
      <c r="C71" s="37"/>
      <c r="D71" s="37"/>
      <c r="E71" s="37"/>
      <c r="F71" s="37"/>
      <c r="G71" s="37"/>
      <c r="H71" s="37"/>
      <c r="I71" s="37"/>
    </row>
    <row r="72" ht="21.0" hidden="1" customHeight="1" outlineLevel="1">
      <c r="A72" s="39"/>
      <c r="B72" s="39"/>
      <c r="C72" s="37"/>
      <c r="D72" s="37"/>
      <c r="E72" s="37"/>
      <c r="F72" s="37"/>
      <c r="G72" s="37"/>
      <c r="H72" s="37"/>
      <c r="I72" s="37"/>
    </row>
    <row r="73" ht="21.0" hidden="1" customHeight="1" outlineLevel="1">
      <c r="A73" s="39"/>
      <c r="B73" s="39"/>
      <c r="C73" s="37"/>
      <c r="D73" s="37"/>
      <c r="E73" s="37"/>
      <c r="F73" s="37"/>
      <c r="G73" s="37"/>
      <c r="H73" s="37"/>
      <c r="I73" s="37"/>
    </row>
    <row r="74" ht="21.0" hidden="1" customHeight="1" outlineLevel="1">
      <c r="A74" s="39"/>
      <c r="B74" s="39"/>
      <c r="C74" s="37"/>
      <c r="D74" s="37"/>
      <c r="E74" s="37"/>
      <c r="F74" s="37"/>
      <c r="G74" s="37"/>
      <c r="H74" s="37"/>
      <c r="I74" s="202"/>
    </row>
    <row r="75" ht="21.0" hidden="1" customHeight="1" outlineLevel="1">
      <c r="A75" s="39"/>
      <c r="B75" s="39"/>
      <c r="C75" s="37"/>
      <c r="D75" s="37"/>
      <c r="E75" s="37"/>
      <c r="F75" s="37"/>
      <c r="G75" s="37"/>
      <c r="H75" s="37"/>
      <c r="I75" s="202"/>
    </row>
    <row r="76" ht="21.0" hidden="1" customHeight="1" outlineLevel="1">
      <c r="A76" s="39"/>
      <c r="B76" s="39"/>
      <c r="C76" s="37"/>
      <c r="D76" s="37"/>
      <c r="E76" s="37"/>
      <c r="F76" s="37"/>
      <c r="G76" s="37"/>
      <c r="H76" s="37"/>
      <c r="I76" s="202"/>
    </row>
    <row r="77" ht="21.0" hidden="1" customHeight="1" outlineLevel="1">
      <c r="A77" s="39"/>
      <c r="B77" s="39"/>
      <c r="C77" s="37"/>
      <c r="D77" s="37"/>
      <c r="E77" s="37"/>
      <c r="F77" s="37"/>
      <c r="G77" s="37"/>
      <c r="H77" s="37"/>
      <c r="I77" s="202"/>
    </row>
    <row r="78" ht="21.0" hidden="1" customHeight="1" outlineLevel="1">
      <c r="A78" s="39"/>
      <c r="B78" s="39"/>
      <c r="C78" s="37"/>
      <c r="D78" s="37"/>
      <c r="E78" s="37"/>
      <c r="F78" s="37"/>
      <c r="G78" s="37"/>
      <c r="H78" s="37"/>
      <c r="I78" s="202"/>
    </row>
    <row r="79" ht="21.0" hidden="1" customHeight="1" outlineLevel="1">
      <c r="A79" s="39"/>
      <c r="B79" s="39"/>
      <c r="C79" s="37"/>
      <c r="D79" s="37"/>
      <c r="E79" s="37"/>
      <c r="F79" s="37"/>
      <c r="G79" s="37"/>
      <c r="H79" s="37"/>
      <c r="I79" s="202"/>
    </row>
    <row r="80" ht="21.0" hidden="1" customHeight="1" outlineLevel="1">
      <c r="A80" s="39"/>
      <c r="B80" s="39"/>
      <c r="C80" s="37"/>
      <c r="D80" s="37"/>
      <c r="E80" s="37"/>
      <c r="F80" s="37"/>
      <c r="G80" s="37"/>
      <c r="H80" s="37"/>
      <c r="I80" s="202"/>
    </row>
    <row r="81" ht="21.0" hidden="1" customHeight="1" outlineLevel="1">
      <c r="A81" s="39"/>
      <c r="B81" s="39"/>
      <c r="C81" s="37"/>
      <c r="D81" s="37"/>
      <c r="E81" s="37"/>
      <c r="F81" s="37"/>
      <c r="G81" s="37"/>
      <c r="H81" s="37"/>
      <c r="I81" s="202"/>
    </row>
    <row r="82" ht="21.0" hidden="1" customHeight="1" outlineLevel="1">
      <c r="A82" s="39"/>
      <c r="B82" s="39"/>
      <c r="C82" s="37"/>
      <c r="D82" s="37"/>
      <c r="E82" s="37"/>
      <c r="F82" s="37"/>
      <c r="G82" s="37"/>
      <c r="H82" s="37"/>
      <c r="I82" s="202"/>
    </row>
    <row r="83" ht="21.0" hidden="1" customHeight="1" outlineLevel="1">
      <c r="A83" s="39"/>
      <c r="B83" s="39"/>
      <c r="C83" s="37"/>
      <c r="D83" s="227"/>
      <c r="E83" s="37"/>
      <c r="F83" s="37"/>
      <c r="G83" s="202"/>
      <c r="H83" s="37"/>
      <c r="I83" s="202"/>
    </row>
    <row r="84" ht="21.0" hidden="1" customHeight="1" outlineLevel="1">
      <c r="A84" s="39"/>
      <c r="B84" s="39"/>
      <c r="C84" s="37"/>
      <c r="D84" s="37"/>
      <c r="E84" s="37"/>
      <c r="F84" s="37"/>
      <c r="G84" s="37"/>
      <c r="H84" s="37"/>
      <c r="I84" s="202"/>
    </row>
    <row r="85" ht="21.0" hidden="1" customHeight="1" outlineLevel="1">
      <c r="A85" s="39"/>
      <c r="B85" s="39"/>
      <c r="C85" s="37"/>
      <c r="D85" s="227"/>
      <c r="E85" s="37"/>
      <c r="F85" s="37"/>
      <c r="G85" s="202"/>
      <c r="H85" s="37"/>
      <c r="I85" s="202"/>
    </row>
    <row r="86" ht="21.0" hidden="1" customHeight="1" outlineLevel="1">
      <c r="A86" s="39"/>
      <c r="B86" s="39"/>
      <c r="C86" s="37"/>
      <c r="D86" s="227"/>
      <c r="E86" s="37"/>
      <c r="F86" s="37"/>
      <c r="G86" s="202"/>
      <c r="H86" s="37"/>
      <c r="I86" s="202"/>
    </row>
    <row r="87" ht="21.0" hidden="1" customHeight="1" outlineLevel="1">
      <c r="A87" s="39"/>
      <c r="B87" s="39"/>
      <c r="C87" s="37"/>
      <c r="D87" s="227"/>
      <c r="E87" s="37"/>
      <c r="F87" s="37"/>
      <c r="G87" s="202"/>
      <c r="H87" s="37"/>
      <c r="I87" s="37"/>
    </row>
    <row r="88" ht="21.0" hidden="1" customHeight="1" outlineLevel="1">
      <c r="A88" s="39"/>
      <c r="B88" s="39"/>
      <c r="C88" s="37"/>
      <c r="D88" s="227"/>
      <c r="E88" s="37"/>
      <c r="F88" s="37"/>
      <c r="G88" s="202"/>
      <c r="H88" s="37"/>
      <c r="I88" s="37"/>
    </row>
    <row r="89" ht="21.0" hidden="1" customHeight="1" outlineLevel="1">
      <c r="A89" s="39"/>
      <c r="B89" s="39"/>
      <c r="C89" s="37"/>
      <c r="D89" s="227"/>
      <c r="E89" s="37"/>
      <c r="F89" s="37"/>
      <c r="G89" s="202"/>
      <c r="H89" s="37"/>
      <c r="I89" s="37"/>
    </row>
    <row r="90" ht="21.0" hidden="1" customHeight="1" outlineLevel="1">
      <c r="A90" s="39"/>
      <c r="B90" s="39"/>
      <c r="C90" s="37"/>
      <c r="D90" s="227"/>
      <c r="E90" s="37"/>
      <c r="F90" s="37"/>
      <c r="G90" s="202"/>
      <c r="H90" s="37"/>
      <c r="I90" s="37"/>
    </row>
    <row r="91" ht="21.0" hidden="1" customHeight="1" outlineLevel="1">
      <c r="A91" s="39"/>
      <c r="B91" s="39"/>
      <c r="C91" s="37"/>
      <c r="D91" s="227"/>
      <c r="E91" s="37"/>
      <c r="F91" s="37"/>
      <c r="G91" s="202"/>
      <c r="H91" s="37"/>
      <c r="I91" s="37"/>
    </row>
    <row r="92" ht="21.0" hidden="1" customHeight="1" outlineLevel="1">
      <c r="A92" s="39"/>
      <c r="B92" s="39"/>
      <c r="C92" s="37"/>
      <c r="D92" s="227"/>
      <c r="E92" s="37"/>
      <c r="F92" s="37"/>
      <c r="G92" s="202"/>
      <c r="H92" s="37"/>
      <c r="I92" s="37"/>
    </row>
    <row r="93" ht="21.0" hidden="1" customHeight="1" outlineLevel="1">
      <c r="A93" s="39"/>
      <c r="B93" s="39"/>
      <c r="C93" s="37"/>
      <c r="D93" s="227"/>
      <c r="E93" s="37"/>
      <c r="F93" s="37"/>
      <c r="G93" s="202"/>
      <c r="H93" s="37"/>
      <c r="I93" s="202"/>
    </row>
    <row r="94" ht="21.0" hidden="1" customHeight="1" outlineLevel="1">
      <c r="A94" s="39"/>
      <c r="B94" s="39"/>
      <c r="C94" s="37"/>
      <c r="D94" s="227"/>
      <c r="E94" s="37"/>
      <c r="F94" s="37"/>
      <c r="G94" s="202"/>
      <c r="H94" s="37"/>
      <c r="I94" s="37"/>
    </row>
    <row r="95" ht="21.0" hidden="1" customHeight="1" outlineLevel="1">
      <c r="A95" s="39"/>
      <c r="B95" s="39"/>
      <c r="C95" s="37"/>
      <c r="D95" s="227"/>
      <c r="E95" s="37"/>
      <c r="F95" s="37"/>
      <c r="G95" s="202"/>
      <c r="H95" s="37"/>
      <c r="I95" s="37"/>
    </row>
    <row r="96" ht="21.0" hidden="1" customHeight="1" outlineLevel="1">
      <c r="A96" s="39"/>
      <c r="B96" s="39"/>
      <c r="C96" s="37"/>
      <c r="D96" s="227"/>
      <c r="E96" s="37"/>
      <c r="F96" s="37"/>
      <c r="G96" s="202"/>
      <c r="H96" s="37"/>
      <c r="I96" s="37"/>
    </row>
    <row r="97" ht="21.0" hidden="1" customHeight="1" outlineLevel="1">
      <c r="A97" s="39"/>
      <c r="B97" s="39"/>
      <c r="C97" s="37"/>
      <c r="D97" s="227"/>
      <c r="E97" s="37"/>
      <c r="F97" s="37"/>
      <c r="G97" s="202"/>
      <c r="H97" s="37"/>
      <c r="I97" s="37"/>
    </row>
    <row r="98" ht="21.0" hidden="1" customHeight="1" outlineLevel="1">
      <c r="A98" s="39"/>
      <c r="B98" s="39"/>
      <c r="C98" s="37"/>
      <c r="D98" s="227"/>
      <c r="E98" s="37"/>
      <c r="F98" s="37"/>
      <c r="G98" s="202"/>
      <c r="H98" s="37"/>
      <c r="I98" s="37"/>
    </row>
    <row r="99" ht="21.0" hidden="1" customHeight="1" outlineLevel="1">
      <c r="A99" s="39"/>
      <c r="B99" s="39"/>
      <c r="C99" s="37"/>
      <c r="D99" s="37"/>
      <c r="E99" s="37"/>
      <c r="F99" s="37"/>
      <c r="G99" s="202"/>
      <c r="H99" s="37"/>
      <c r="I99" s="37"/>
    </row>
    <row r="100" ht="21.0" hidden="1" customHeight="1" outlineLevel="1">
      <c r="A100" s="39"/>
      <c r="B100" s="39"/>
      <c r="C100" s="37"/>
      <c r="D100" s="227"/>
      <c r="E100" s="37"/>
      <c r="F100" s="37"/>
      <c r="G100" s="202"/>
      <c r="H100" s="37"/>
      <c r="I100" s="37"/>
    </row>
    <row r="101" ht="21.0" hidden="1" customHeight="1" outlineLevel="1">
      <c r="A101" s="39"/>
      <c r="B101" s="39"/>
      <c r="C101" s="37"/>
      <c r="D101" s="37"/>
      <c r="E101" s="37"/>
      <c r="F101" s="37"/>
      <c r="G101" s="202"/>
      <c r="H101" s="37"/>
      <c r="I101" s="37"/>
    </row>
    <row r="102" ht="21.0" hidden="1" customHeight="1" outlineLevel="1">
      <c r="A102" s="39"/>
      <c r="B102" s="39"/>
      <c r="C102" s="37"/>
      <c r="D102" s="37"/>
      <c r="E102" s="37"/>
      <c r="F102" s="37"/>
      <c r="G102" s="202"/>
      <c r="H102" s="37"/>
      <c r="I102" s="37"/>
    </row>
    <row r="103" ht="21.0" hidden="1" customHeight="1" outlineLevel="1">
      <c r="A103" s="39"/>
      <c r="B103" s="39"/>
      <c r="C103" s="37"/>
      <c r="D103" s="227"/>
      <c r="E103" s="37"/>
      <c r="F103" s="37"/>
      <c r="G103" s="202"/>
      <c r="H103" s="37"/>
      <c r="I103" s="37"/>
    </row>
    <row r="104" ht="21.0" hidden="1" customHeight="1" outlineLevel="1">
      <c r="A104" s="39"/>
      <c r="B104" s="39"/>
      <c r="C104" s="37"/>
      <c r="D104" s="227"/>
      <c r="E104" s="37"/>
      <c r="F104" s="37"/>
      <c r="G104" s="202"/>
      <c r="H104" s="37"/>
      <c r="I104" s="37"/>
    </row>
    <row r="105" ht="21.0" hidden="1" customHeight="1" outlineLevel="1">
      <c r="A105" s="39"/>
      <c r="B105" s="39"/>
      <c r="C105" s="37"/>
      <c r="D105" s="227"/>
      <c r="E105" s="37"/>
      <c r="F105" s="37"/>
      <c r="G105" s="202"/>
      <c r="H105" s="37"/>
      <c r="I105" s="37"/>
    </row>
    <row r="106" ht="21.0" hidden="1" customHeight="1" outlineLevel="1">
      <c r="A106" s="39"/>
      <c r="B106" s="39"/>
      <c r="C106" s="37"/>
      <c r="D106" s="37"/>
      <c r="E106" s="37"/>
      <c r="F106" s="37"/>
      <c r="G106" s="202"/>
      <c r="H106" s="37"/>
      <c r="I106" s="37"/>
    </row>
    <row r="107" ht="21.0" hidden="1" customHeight="1" outlineLevel="1">
      <c r="A107" s="39"/>
      <c r="B107" s="39"/>
      <c r="C107" s="37"/>
      <c r="D107" s="227"/>
      <c r="E107" s="37"/>
      <c r="F107" s="37"/>
      <c r="G107" s="202"/>
      <c r="H107" s="37"/>
      <c r="I107" s="37"/>
    </row>
    <row r="108" ht="21.0" hidden="1" customHeight="1" outlineLevel="1">
      <c r="A108" s="39"/>
      <c r="B108" s="39"/>
      <c r="C108" s="37"/>
      <c r="D108" s="227"/>
      <c r="E108" s="37"/>
      <c r="F108" s="37"/>
      <c r="G108" s="202"/>
      <c r="H108" s="37"/>
      <c r="I108" s="37"/>
    </row>
    <row r="109" ht="21.0" hidden="1" customHeight="1" outlineLevel="1">
      <c r="A109" s="39"/>
      <c r="B109" s="39"/>
      <c r="C109" s="37"/>
      <c r="D109" s="227"/>
      <c r="E109" s="37"/>
      <c r="F109" s="37"/>
      <c r="G109" s="202"/>
      <c r="H109" s="37"/>
      <c r="I109" s="37"/>
    </row>
    <row r="110" ht="21.0" hidden="1" customHeight="1" outlineLevel="1">
      <c r="A110" s="39"/>
      <c r="B110" s="39"/>
      <c r="C110" s="37"/>
      <c r="D110" s="227"/>
      <c r="E110" s="37"/>
      <c r="F110" s="37"/>
      <c r="G110" s="202"/>
      <c r="H110" s="37"/>
      <c r="I110" s="37"/>
    </row>
    <row r="111" ht="21.0" hidden="1" customHeight="1" outlineLevel="1">
      <c r="A111" s="39"/>
      <c r="B111" s="39"/>
      <c r="C111" s="37"/>
      <c r="D111" s="227"/>
      <c r="E111" s="37"/>
      <c r="F111" s="37"/>
      <c r="G111" s="202"/>
      <c r="H111" s="37"/>
      <c r="I111" s="37"/>
    </row>
    <row r="112" ht="21.0" hidden="1" customHeight="1" outlineLevel="1">
      <c r="A112" s="39"/>
      <c r="B112" s="39"/>
      <c r="C112" s="37"/>
      <c r="D112" s="227"/>
      <c r="E112" s="37"/>
      <c r="F112" s="37"/>
      <c r="G112" s="202"/>
      <c r="H112" s="37"/>
      <c r="I112" s="202"/>
    </row>
    <row r="113" ht="21.0" hidden="1" customHeight="1" outlineLevel="1">
      <c r="A113" s="39"/>
      <c r="B113" s="39"/>
      <c r="C113" s="37"/>
      <c r="D113" s="37"/>
      <c r="E113" s="37"/>
      <c r="F113" s="37"/>
      <c r="G113" s="37"/>
      <c r="H113" s="37"/>
      <c r="I113" s="202"/>
    </row>
    <row r="114" ht="21.0" hidden="1" customHeight="1" outlineLevel="1">
      <c r="A114" s="39"/>
      <c r="B114" s="39"/>
      <c r="C114" s="37"/>
      <c r="D114" s="227"/>
      <c r="E114" s="37"/>
      <c r="F114" s="37"/>
      <c r="G114" s="202"/>
      <c r="H114" s="37"/>
      <c r="I114" s="202"/>
    </row>
    <row r="115" ht="21.0" hidden="1" customHeight="1" outlineLevel="1">
      <c r="A115" s="39"/>
      <c r="B115" s="39"/>
      <c r="C115" s="37"/>
      <c r="D115" s="37"/>
      <c r="E115" s="37"/>
      <c r="F115" s="37"/>
      <c r="G115" s="202"/>
      <c r="H115" s="37"/>
      <c r="I115" s="202"/>
    </row>
    <row r="116" ht="21.0" hidden="1" customHeight="1" outlineLevel="1">
      <c r="A116" s="39"/>
      <c r="B116" s="39"/>
      <c r="C116" s="37"/>
      <c r="D116" s="227"/>
      <c r="E116" s="37"/>
      <c r="F116" s="37"/>
      <c r="G116" s="202"/>
      <c r="H116" s="37"/>
      <c r="I116" s="37"/>
    </row>
    <row r="117" ht="21.0" hidden="1" customHeight="1" outlineLevel="1">
      <c r="A117" s="39"/>
      <c r="B117" s="39"/>
      <c r="C117" s="37"/>
      <c r="D117" s="227"/>
      <c r="E117" s="37"/>
      <c r="F117" s="37"/>
      <c r="G117" s="202"/>
      <c r="H117" s="37"/>
      <c r="I117" s="202"/>
    </row>
    <row r="118" ht="21.0" hidden="1" customHeight="1" outlineLevel="1">
      <c r="A118" s="39"/>
      <c r="B118" s="39"/>
      <c r="C118" s="37"/>
      <c r="D118" s="227"/>
      <c r="E118" s="37"/>
      <c r="F118" s="37"/>
      <c r="G118" s="202"/>
      <c r="H118" s="37"/>
      <c r="I118" s="37"/>
    </row>
    <row r="119" ht="21.0" hidden="1" customHeight="1" outlineLevel="1">
      <c r="A119" s="39"/>
      <c r="B119" s="39"/>
      <c r="C119" s="37"/>
      <c r="D119" s="227"/>
      <c r="E119" s="37"/>
      <c r="F119" s="37"/>
      <c r="G119" s="202"/>
      <c r="H119" s="37"/>
      <c r="I119" s="202"/>
    </row>
    <row r="120" ht="21.0" hidden="1" customHeight="1" outlineLevel="1">
      <c r="A120" s="39"/>
      <c r="B120" s="39"/>
      <c r="C120" s="37"/>
      <c r="D120" s="227"/>
      <c r="E120" s="37"/>
      <c r="F120" s="37"/>
      <c r="G120" s="202"/>
      <c r="H120" s="37"/>
      <c r="I120" s="202"/>
    </row>
    <row r="121" ht="21.0" hidden="1" customHeight="1" outlineLevel="1">
      <c r="A121" s="39"/>
      <c r="B121" s="39"/>
      <c r="C121" s="37"/>
      <c r="D121" s="227"/>
      <c r="E121" s="37"/>
      <c r="F121" s="37"/>
      <c r="G121" s="202"/>
      <c r="H121" s="37"/>
      <c r="I121" s="202"/>
    </row>
    <row r="122" ht="21.0" hidden="1" customHeight="1" outlineLevel="1">
      <c r="A122" s="39"/>
      <c r="B122" s="39"/>
      <c r="C122" s="37"/>
      <c r="D122" s="227"/>
      <c r="E122" s="37"/>
      <c r="F122" s="37"/>
      <c r="G122" s="202"/>
      <c r="H122" s="37"/>
      <c r="I122" s="202"/>
    </row>
    <row r="123" ht="21.0" hidden="1" customHeight="1" outlineLevel="1">
      <c r="A123" s="39"/>
      <c r="B123" s="39"/>
      <c r="C123" s="37"/>
      <c r="D123" s="227"/>
      <c r="E123" s="37"/>
      <c r="F123" s="37"/>
      <c r="G123" s="202"/>
      <c r="H123" s="37"/>
      <c r="I123" s="202"/>
    </row>
    <row r="124" ht="21.0" hidden="1" customHeight="1" outlineLevel="1">
      <c r="A124" s="39"/>
      <c r="B124" s="39"/>
      <c r="C124" s="37"/>
      <c r="D124" s="227"/>
      <c r="E124" s="37"/>
      <c r="F124" s="37"/>
      <c r="G124" s="202"/>
      <c r="H124" s="37"/>
      <c r="I124" s="202"/>
    </row>
    <row r="125" ht="21.0" hidden="1" customHeight="1" outlineLevel="1">
      <c r="A125" s="39"/>
      <c r="B125" s="39"/>
      <c r="C125" s="37"/>
      <c r="D125" s="227"/>
      <c r="E125" s="37"/>
      <c r="F125" s="37"/>
      <c r="G125" s="202"/>
      <c r="H125" s="37"/>
      <c r="I125" s="202"/>
    </row>
    <row r="126" ht="21.0" hidden="1" customHeight="1" outlineLevel="1">
      <c r="A126" s="39"/>
      <c r="B126" s="39"/>
      <c r="C126" s="37"/>
      <c r="D126" s="227"/>
      <c r="E126" s="37"/>
      <c r="F126" s="37"/>
      <c r="G126" s="202"/>
      <c r="H126" s="37"/>
      <c r="I126" s="37"/>
    </row>
    <row r="127" ht="21.0" hidden="1" customHeight="1" outlineLevel="1">
      <c r="A127" s="39"/>
      <c r="B127" s="39"/>
      <c r="C127" s="37"/>
      <c r="D127" s="227"/>
      <c r="E127" s="37"/>
      <c r="F127" s="37"/>
      <c r="G127" s="202"/>
      <c r="H127" s="37"/>
      <c r="I127" s="202"/>
    </row>
    <row r="128" ht="21.0" hidden="1" customHeight="1" outlineLevel="1">
      <c r="A128" s="39"/>
      <c r="B128" s="39"/>
      <c r="C128" s="37"/>
      <c r="D128" s="37"/>
      <c r="E128" s="37"/>
      <c r="F128" s="37"/>
      <c r="G128" s="37"/>
      <c r="H128" s="37"/>
      <c r="I128" s="202"/>
    </row>
    <row r="129" ht="21.0" hidden="1" customHeight="1" outlineLevel="1">
      <c r="A129" s="39"/>
      <c r="B129" s="39"/>
      <c r="C129" s="37"/>
      <c r="D129" s="227"/>
      <c r="E129" s="37"/>
      <c r="F129" s="37"/>
      <c r="G129" s="202"/>
      <c r="H129" s="37"/>
      <c r="I129" s="202"/>
    </row>
    <row r="130" ht="21.0" hidden="1" customHeight="1" outlineLevel="1">
      <c r="A130" s="39"/>
      <c r="B130" s="39"/>
      <c r="C130" s="37"/>
      <c r="D130" s="227"/>
      <c r="E130" s="37"/>
      <c r="F130" s="37"/>
      <c r="G130" s="202"/>
      <c r="H130" s="37"/>
      <c r="I130" s="202"/>
    </row>
    <row r="131" ht="21.0" hidden="1" customHeight="1" outlineLevel="1">
      <c r="A131" s="39"/>
      <c r="B131" s="39"/>
      <c r="C131" s="37"/>
      <c r="D131" s="227"/>
      <c r="E131" s="37"/>
      <c r="F131" s="37"/>
      <c r="G131" s="202"/>
      <c r="H131" s="37"/>
      <c r="I131" s="202"/>
    </row>
    <row r="132" ht="21.0" hidden="1" customHeight="1" outlineLevel="1">
      <c r="A132" s="39"/>
      <c r="B132" s="44"/>
      <c r="C132" s="242"/>
      <c r="D132" s="202"/>
      <c r="E132" s="242"/>
      <c r="F132" s="242"/>
      <c r="G132" s="37"/>
      <c r="H132" s="37"/>
      <c r="I132" s="202"/>
    </row>
    <row r="133" ht="21.0" hidden="1" customHeight="1" outlineLevel="1">
      <c r="A133" s="39"/>
      <c r="B133" s="44"/>
      <c r="C133" s="242"/>
      <c r="D133" s="202"/>
      <c r="E133" s="242"/>
      <c r="F133" s="242"/>
      <c r="G133" s="37"/>
      <c r="H133" s="37"/>
      <c r="I133" s="202"/>
    </row>
    <row r="134" ht="21.0" hidden="1" customHeight="1" outlineLevel="1">
      <c r="A134" s="39"/>
      <c r="B134" s="39"/>
      <c r="C134" s="37"/>
      <c r="D134" s="227"/>
      <c r="E134" s="37"/>
      <c r="F134" s="37"/>
      <c r="G134" s="202"/>
      <c r="H134" s="37"/>
      <c r="I134" s="202"/>
    </row>
    <row r="135" ht="21.0" hidden="1" customHeight="1" outlineLevel="1">
      <c r="A135" s="39"/>
      <c r="B135" s="39"/>
      <c r="C135" s="37"/>
      <c r="D135" s="227"/>
      <c r="E135" s="37"/>
      <c r="F135" s="37"/>
      <c r="G135" s="202"/>
      <c r="H135" s="37"/>
      <c r="I135" s="202"/>
    </row>
    <row r="136" ht="21.0" hidden="1" customHeight="1" outlineLevel="1">
      <c r="A136" s="39"/>
      <c r="B136" s="39"/>
      <c r="C136" s="37"/>
      <c r="D136" s="227"/>
      <c r="E136" s="37"/>
      <c r="F136" s="37"/>
      <c r="G136" s="202"/>
      <c r="H136" s="37"/>
      <c r="I136" s="202"/>
    </row>
    <row r="137" ht="21.0" hidden="1" customHeight="1" outlineLevel="1">
      <c r="A137" s="39"/>
      <c r="B137" s="39"/>
      <c r="C137" s="37"/>
      <c r="D137" s="227"/>
      <c r="E137" s="37"/>
      <c r="F137" s="37"/>
      <c r="G137" s="202"/>
      <c r="H137" s="37"/>
      <c r="I137" s="202"/>
    </row>
    <row r="138" ht="21.0" hidden="1" customHeight="1" outlineLevel="1">
      <c r="A138" s="39"/>
      <c r="B138" s="39"/>
      <c r="C138" s="37"/>
      <c r="D138" s="227"/>
      <c r="E138" s="37"/>
      <c r="F138" s="37"/>
      <c r="G138" s="202"/>
      <c r="H138" s="37"/>
      <c r="I138" s="202"/>
    </row>
    <row r="139" ht="21.0" hidden="1" customHeight="1" outlineLevel="1">
      <c r="A139" s="39"/>
      <c r="B139" s="39"/>
      <c r="C139" s="37"/>
      <c r="D139" s="227"/>
      <c r="E139" s="37"/>
      <c r="F139" s="37"/>
      <c r="G139" s="202"/>
      <c r="H139" s="37"/>
      <c r="I139" s="202"/>
    </row>
    <row r="140" ht="21.0" hidden="1" customHeight="1" outlineLevel="1">
      <c r="A140" s="39"/>
      <c r="B140" s="39"/>
      <c r="C140" s="37"/>
      <c r="D140" s="227"/>
      <c r="E140" s="37"/>
      <c r="F140" s="37"/>
      <c r="G140" s="202"/>
      <c r="H140" s="37"/>
      <c r="I140" s="202"/>
    </row>
    <row r="141" ht="21.0" hidden="1" customHeight="1" outlineLevel="1">
      <c r="A141" s="39"/>
      <c r="B141" s="39"/>
      <c r="C141" s="37"/>
      <c r="D141" s="227"/>
      <c r="E141" s="37"/>
      <c r="F141" s="37"/>
      <c r="G141" s="202"/>
      <c r="H141" s="37"/>
      <c r="I141" s="202"/>
    </row>
    <row r="142" ht="21.0" hidden="1" customHeight="1" outlineLevel="1">
      <c r="A142" s="39"/>
      <c r="B142" s="39"/>
      <c r="C142" s="37"/>
      <c r="D142" s="227"/>
      <c r="E142" s="37"/>
      <c r="F142" s="37"/>
      <c r="G142" s="202"/>
      <c r="H142" s="37"/>
      <c r="I142" s="202"/>
    </row>
    <row r="143" ht="21.0" hidden="1" customHeight="1" outlineLevel="1">
      <c r="A143" s="39"/>
      <c r="B143" s="39"/>
      <c r="C143" s="37"/>
      <c r="D143" s="227"/>
      <c r="E143" s="37"/>
      <c r="F143" s="37"/>
      <c r="G143" s="202"/>
      <c r="H143" s="37"/>
      <c r="I143" s="202"/>
    </row>
    <row r="144" ht="21.0" hidden="1" customHeight="1" outlineLevel="1">
      <c r="A144" s="39"/>
      <c r="B144" s="39"/>
      <c r="C144" s="37"/>
      <c r="D144" s="227"/>
      <c r="E144" s="37"/>
      <c r="F144" s="37"/>
      <c r="G144" s="202"/>
      <c r="H144" s="37"/>
      <c r="I144" s="202"/>
    </row>
    <row r="145" ht="21.0" hidden="1" customHeight="1" outlineLevel="1">
      <c r="A145" s="39"/>
      <c r="B145" s="39"/>
      <c r="C145" s="37"/>
      <c r="D145" s="227"/>
      <c r="E145" s="37"/>
      <c r="F145" s="37"/>
      <c r="G145" s="202"/>
      <c r="H145" s="37"/>
      <c r="I145" s="202"/>
    </row>
    <row r="146" ht="21.0" hidden="1" customHeight="1" outlineLevel="1">
      <c r="A146" s="39"/>
      <c r="B146" s="39"/>
      <c r="C146" s="37"/>
      <c r="D146" s="227"/>
      <c r="E146" s="37"/>
      <c r="F146" s="37"/>
      <c r="G146" s="202"/>
      <c r="H146" s="37"/>
      <c r="I146" s="202"/>
    </row>
    <row r="147" ht="21.0" hidden="1" customHeight="1" outlineLevel="1">
      <c r="A147" s="39"/>
      <c r="B147" s="39"/>
      <c r="C147" s="37"/>
      <c r="D147" s="227"/>
      <c r="E147" s="37"/>
      <c r="F147" s="37"/>
      <c r="G147" s="202"/>
      <c r="H147" s="37"/>
      <c r="I147" s="202"/>
    </row>
    <row r="148" ht="21.0" hidden="1" customHeight="1" outlineLevel="1">
      <c r="A148" s="39"/>
      <c r="B148" s="39"/>
      <c r="C148" s="37"/>
      <c r="D148" s="227"/>
      <c r="E148" s="37"/>
      <c r="F148" s="37"/>
      <c r="G148" s="202"/>
      <c r="H148" s="37"/>
      <c r="I148" s="37"/>
    </row>
    <row r="149" ht="21.0" hidden="1" customHeight="1" outlineLevel="1">
      <c r="A149" s="39"/>
      <c r="B149" s="39"/>
      <c r="C149" s="37"/>
      <c r="D149" s="227"/>
      <c r="E149" s="37"/>
      <c r="F149" s="37"/>
      <c r="G149" s="202"/>
      <c r="H149" s="37"/>
      <c r="I149" s="202"/>
    </row>
    <row r="150" ht="21.0" hidden="1" customHeight="1" outlineLevel="1">
      <c r="A150" s="39"/>
      <c r="B150" s="39"/>
      <c r="C150" s="37"/>
      <c r="D150" s="227"/>
      <c r="E150" s="37"/>
      <c r="F150" s="37"/>
      <c r="G150" s="202"/>
      <c r="H150" s="37"/>
      <c r="I150" s="37"/>
    </row>
    <row r="151" ht="21.0" hidden="1" customHeight="1" outlineLevel="1">
      <c r="A151" s="39"/>
      <c r="B151" s="39"/>
      <c r="C151" s="37"/>
      <c r="D151" s="227"/>
      <c r="E151" s="37"/>
      <c r="F151" s="37"/>
      <c r="G151" s="202"/>
      <c r="H151" s="37"/>
      <c r="I151" s="202"/>
    </row>
    <row r="152" ht="21.0" hidden="1" customHeight="1" outlineLevel="1">
      <c r="A152" s="39"/>
      <c r="B152" s="39"/>
      <c r="C152" s="37"/>
      <c r="D152" s="227"/>
      <c r="E152" s="37"/>
      <c r="F152" s="37"/>
      <c r="G152" s="202"/>
      <c r="H152" s="37"/>
      <c r="I152" s="202"/>
    </row>
    <row r="153" ht="21.0" hidden="1" customHeight="1" outlineLevel="1">
      <c r="A153" s="39"/>
      <c r="B153" s="39"/>
      <c r="C153" s="37"/>
      <c r="D153" s="227"/>
      <c r="E153" s="37"/>
      <c r="F153" s="37"/>
      <c r="G153" s="202"/>
      <c r="H153" s="37"/>
      <c r="I153" s="202"/>
    </row>
    <row r="154" ht="21.0" hidden="1" customHeight="1" outlineLevel="1">
      <c r="A154" s="39"/>
      <c r="B154" s="39"/>
      <c r="C154" s="37"/>
      <c r="D154" s="227"/>
      <c r="E154" s="37"/>
      <c r="F154" s="37"/>
      <c r="G154" s="37"/>
      <c r="H154" s="37"/>
      <c r="I154" s="37"/>
    </row>
    <row r="155" ht="21.0" hidden="1" customHeight="1" outlineLevel="1">
      <c r="A155" s="39"/>
      <c r="B155" s="39"/>
      <c r="C155" s="37"/>
      <c r="D155" s="227"/>
      <c r="E155" s="37"/>
      <c r="F155" s="37"/>
      <c r="G155" s="202"/>
      <c r="H155" s="37"/>
      <c r="I155" s="202"/>
    </row>
    <row r="156" ht="21.0" hidden="1" customHeight="1" outlineLevel="1">
      <c r="A156" s="39"/>
      <c r="B156" s="39"/>
      <c r="C156" s="37"/>
      <c r="D156" s="227"/>
      <c r="E156" s="37"/>
      <c r="F156" s="37"/>
      <c r="G156" s="202"/>
      <c r="H156" s="37"/>
      <c r="I156" s="202"/>
    </row>
    <row r="157" ht="21.0" hidden="1" customHeight="1" outlineLevel="1">
      <c r="A157" s="39"/>
      <c r="B157" s="39"/>
      <c r="C157" s="37"/>
      <c r="D157" s="227"/>
      <c r="E157" s="37"/>
      <c r="F157" s="37"/>
      <c r="G157" s="202"/>
      <c r="H157" s="37"/>
      <c r="I157" s="37"/>
    </row>
    <row r="158" ht="21.0" hidden="1" customHeight="1" outlineLevel="1">
      <c r="A158" s="39"/>
      <c r="B158" s="39"/>
      <c r="C158" s="37"/>
      <c r="D158" s="37"/>
      <c r="E158" s="37"/>
      <c r="F158" s="37"/>
      <c r="G158" s="37"/>
      <c r="H158" s="37"/>
      <c r="I158" s="202"/>
    </row>
    <row r="159" ht="21.0" hidden="1" customHeight="1" outlineLevel="1">
      <c r="A159" s="39"/>
      <c r="B159" s="39"/>
      <c r="C159" s="37"/>
      <c r="D159" s="37"/>
      <c r="E159" s="37"/>
      <c r="F159" s="37"/>
      <c r="G159" s="37"/>
      <c r="H159" s="37"/>
      <c r="I159" s="202"/>
    </row>
    <row r="160" ht="21.0" hidden="1" customHeight="1" outlineLevel="1">
      <c r="A160" s="39"/>
      <c r="B160" s="39"/>
      <c r="C160" s="37"/>
      <c r="D160" s="37"/>
      <c r="E160" s="37"/>
      <c r="F160" s="37"/>
      <c r="G160" s="37"/>
      <c r="H160" s="37"/>
      <c r="I160" s="202"/>
    </row>
    <row r="161" ht="21.0" hidden="1" customHeight="1" outlineLevel="1">
      <c r="A161" s="39"/>
      <c r="B161" s="39"/>
      <c r="C161" s="37"/>
      <c r="D161" s="37"/>
      <c r="E161" s="37"/>
      <c r="F161" s="37"/>
      <c r="G161" s="37"/>
      <c r="H161" s="37"/>
      <c r="I161" s="202"/>
    </row>
    <row r="162" ht="21.0" hidden="1" customHeight="1" outlineLevel="1">
      <c r="A162" s="39"/>
      <c r="B162" s="39"/>
      <c r="C162" s="37"/>
      <c r="D162" s="37"/>
      <c r="E162" s="37"/>
      <c r="F162" s="37"/>
      <c r="G162" s="37"/>
      <c r="H162" s="37"/>
      <c r="I162" s="202"/>
    </row>
    <row r="163" ht="21.0" hidden="1" customHeight="1" outlineLevel="1">
      <c r="A163" s="39"/>
      <c r="B163" s="39"/>
      <c r="C163" s="37"/>
      <c r="D163" s="37"/>
      <c r="E163" s="37"/>
      <c r="F163" s="37"/>
      <c r="G163" s="37"/>
      <c r="H163" s="37"/>
      <c r="I163" s="202"/>
    </row>
    <row r="164" ht="21.0" hidden="1" customHeight="1" outlineLevel="1">
      <c r="A164" s="39"/>
      <c r="B164" s="39"/>
      <c r="C164" s="37"/>
      <c r="D164" s="37"/>
      <c r="E164" s="37"/>
      <c r="F164" s="37"/>
      <c r="G164" s="37"/>
      <c r="H164" s="37"/>
      <c r="I164" s="202"/>
    </row>
    <row r="165" ht="21.0" hidden="1" customHeight="1" outlineLevel="1">
      <c r="A165" s="39"/>
      <c r="B165" s="39"/>
      <c r="C165" s="37"/>
      <c r="D165" s="37"/>
      <c r="E165" s="37"/>
      <c r="F165" s="37"/>
      <c r="G165" s="37"/>
      <c r="H165" s="37"/>
      <c r="I165" s="202"/>
    </row>
    <row r="166" ht="21.0" hidden="1" customHeight="1" outlineLevel="1">
      <c r="A166" s="39"/>
      <c r="B166" s="39"/>
      <c r="C166" s="37"/>
      <c r="D166" s="37"/>
      <c r="E166" s="37"/>
      <c r="F166" s="37"/>
      <c r="G166" s="37"/>
      <c r="H166" s="37"/>
      <c r="I166" s="202"/>
    </row>
    <row r="167" ht="21.0" hidden="1" customHeight="1" outlineLevel="1">
      <c r="A167" s="39"/>
      <c r="B167" s="39"/>
      <c r="C167" s="37"/>
      <c r="D167" s="37"/>
      <c r="E167" s="37"/>
      <c r="F167" s="37"/>
      <c r="G167" s="37"/>
      <c r="H167" s="37"/>
      <c r="I167" s="202"/>
    </row>
    <row r="168" ht="21.0" hidden="1" customHeight="1" outlineLevel="1">
      <c r="A168" s="39"/>
      <c r="B168" s="39"/>
      <c r="C168" s="37"/>
      <c r="D168" s="37"/>
      <c r="E168" s="37"/>
      <c r="F168" s="37"/>
      <c r="G168" s="37"/>
      <c r="H168" s="37"/>
      <c r="I168" s="202"/>
    </row>
    <row r="169" ht="21.0" hidden="1" customHeight="1" outlineLevel="1">
      <c r="A169" s="39"/>
      <c r="B169" s="39"/>
      <c r="C169" s="37"/>
      <c r="D169" s="37"/>
      <c r="E169" s="37"/>
      <c r="F169" s="37"/>
      <c r="G169" s="37"/>
      <c r="H169" s="37"/>
      <c r="I169" s="202"/>
    </row>
    <row r="170" ht="21.0" hidden="1" customHeight="1" outlineLevel="1">
      <c r="A170" s="39"/>
      <c r="B170" s="39"/>
      <c r="C170" s="37"/>
      <c r="D170" s="37"/>
      <c r="E170" s="37"/>
      <c r="F170" s="37"/>
      <c r="G170" s="37"/>
      <c r="H170" s="37"/>
      <c r="I170" s="202"/>
    </row>
    <row r="171" ht="21.0" hidden="1" customHeight="1" outlineLevel="1">
      <c r="A171" s="39"/>
      <c r="B171" s="39"/>
      <c r="C171" s="37"/>
      <c r="D171" s="37"/>
      <c r="E171" s="37"/>
      <c r="F171" s="37"/>
      <c r="G171" s="37"/>
      <c r="H171" s="37"/>
      <c r="I171" s="202"/>
    </row>
    <row r="172" ht="21.0" hidden="1" customHeight="1" outlineLevel="1">
      <c r="A172" s="39"/>
      <c r="B172" s="39"/>
      <c r="C172" s="37"/>
      <c r="D172" s="37"/>
      <c r="E172" s="37"/>
      <c r="F172" s="37"/>
      <c r="G172" s="37"/>
      <c r="H172" s="37"/>
      <c r="I172" s="202"/>
    </row>
    <row r="173" ht="21.0" hidden="1" customHeight="1" outlineLevel="1">
      <c r="A173" s="39"/>
      <c r="B173" s="39"/>
      <c r="C173" s="37"/>
      <c r="D173" s="37"/>
      <c r="E173" s="37"/>
      <c r="F173" s="37"/>
      <c r="G173" s="37"/>
      <c r="H173" s="37"/>
      <c r="I173" s="37"/>
    </row>
    <row r="174" ht="21.0" hidden="1" customHeight="1" outlineLevel="1">
      <c r="A174" s="39"/>
      <c r="B174" s="39"/>
      <c r="C174" s="37"/>
      <c r="D174" s="37"/>
      <c r="E174" s="37"/>
      <c r="F174" s="37"/>
      <c r="G174" s="37"/>
      <c r="H174" s="37"/>
      <c r="I174" s="202"/>
    </row>
    <row r="175" ht="21.0" hidden="1" customHeight="1" outlineLevel="1">
      <c r="A175" s="39"/>
      <c r="B175" s="39"/>
      <c r="C175" s="37"/>
      <c r="D175" s="37"/>
      <c r="E175" s="37"/>
      <c r="F175" s="37"/>
      <c r="G175" s="202"/>
      <c r="H175" s="37"/>
      <c r="I175" s="37"/>
    </row>
    <row r="176" ht="21.0" hidden="1" customHeight="1" outlineLevel="1">
      <c r="A176" s="39"/>
      <c r="B176" s="39"/>
      <c r="C176" s="37"/>
      <c r="D176" s="227"/>
      <c r="E176" s="37"/>
      <c r="F176" s="37"/>
      <c r="G176" s="202"/>
      <c r="H176" s="37"/>
      <c r="I176" s="202"/>
    </row>
    <row r="177" ht="21.0" hidden="1" customHeight="1" outlineLevel="1">
      <c r="A177" s="39"/>
      <c r="B177" s="39"/>
      <c r="C177" s="37"/>
      <c r="D177" s="227"/>
      <c r="E177" s="37"/>
      <c r="F177" s="37"/>
      <c r="G177" s="202"/>
      <c r="H177" s="37"/>
      <c r="I177" s="202"/>
    </row>
    <row r="178" ht="21.0" hidden="1" customHeight="1" outlineLevel="1">
      <c r="A178" s="39"/>
      <c r="B178" s="39"/>
      <c r="C178" s="37"/>
      <c r="D178" s="227"/>
      <c r="E178" s="37"/>
      <c r="F178" s="37"/>
      <c r="G178" s="202"/>
      <c r="H178" s="37"/>
      <c r="I178" s="202"/>
    </row>
    <row r="179" ht="21.0" hidden="1" customHeight="1" outlineLevel="1">
      <c r="A179" s="39"/>
      <c r="B179" s="39"/>
      <c r="C179" s="37"/>
      <c r="D179" s="227"/>
      <c r="E179" s="37"/>
      <c r="F179" s="37"/>
      <c r="G179" s="202"/>
      <c r="H179" s="37"/>
      <c r="I179" s="37"/>
    </row>
    <row r="180" ht="21.0" hidden="1" customHeight="1" outlineLevel="1">
      <c r="A180" s="39"/>
      <c r="B180" s="39"/>
      <c r="C180" s="37"/>
      <c r="D180" s="227"/>
      <c r="E180" s="37"/>
      <c r="F180" s="37"/>
      <c r="G180" s="202"/>
      <c r="H180" s="37"/>
      <c r="I180" s="37"/>
    </row>
    <row r="181" ht="21.0" hidden="1" customHeight="1" outlineLevel="1">
      <c r="A181" s="39"/>
      <c r="B181" s="39"/>
      <c r="C181" s="37"/>
      <c r="D181" s="227"/>
      <c r="E181" s="37"/>
      <c r="F181" s="37"/>
      <c r="G181" s="202"/>
      <c r="H181" s="37"/>
      <c r="I181" s="202"/>
    </row>
    <row r="182" ht="21.0" hidden="1" customHeight="1" outlineLevel="1">
      <c r="A182" s="39"/>
      <c r="B182" s="39"/>
      <c r="C182" s="37"/>
      <c r="D182" s="227"/>
      <c r="E182" s="37"/>
      <c r="F182" s="37"/>
      <c r="G182" s="202"/>
      <c r="H182" s="37"/>
      <c r="I182" s="202"/>
    </row>
    <row r="183" ht="21.0" hidden="1" customHeight="1" outlineLevel="1">
      <c r="A183" s="39"/>
      <c r="B183" s="39"/>
      <c r="C183" s="37"/>
      <c r="D183" s="227"/>
      <c r="E183" s="37"/>
      <c r="F183" s="37"/>
      <c r="G183" s="202"/>
      <c r="H183" s="37"/>
      <c r="I183" s="202"/>
    </row>
    <row r="184" ht="21.0" hidden="1" customHeight="1" outlineLevel="1">
      <c r="A184" s="39"/>
      <c r="B184" s="39"/>
      <c r="C184" s="37"/>
      <c r="D184" s="227"/>
      <c r="E184" s="37"/>
      <c r="F184" s="37"/>
      <c r="G184" s="202"/>
      <c r="H184" s="37"/>
      <c r="I184" s="202"/>
    </row>
    <row r="185" ht="21.0" hidden="1" customHeight="1" outlineLevel="1">
      <c r="A185" s="39"/>
      <c r="B185" s="39"/>
      <c r="C185" s="37"/>
      <c r="D185" s="227"/>
      <c r="E185" s="37"/>
      <c r="F185" s="37"/>
      <c r="G185" s="202"/>
      <c r="H185" s="37"/>
      <c r="I185" s="202"/>
    </row>
    <row r="186" ht="21.0" hidden="1" customHeight="1" outlineLevel="1">
      <c r="A186" s="39"/>
      <c r="B186" s="39"/>
      <c r="C186" s="37"/>
      <c r="D186" s="227"/>
      <c r="E186" s="37"/>
      <c r="F186" s="37"/>
      <c r="G186" s="202"/>
      <c r="H186" s="37"/>
      <c r="I186" s="202"/>
    </row>
    <row r="187" ht="21.0" hidden="1" customHeight="1" outlineLevel="1">
      <c r="A187" s="39"/>
      <c r="B187" s="39"/>
      <c r="C187" s="37"/>
      <c r="D187" s="227"/>
      <c r="E187" s="37"/>
      <c r="F187" s="37"/>
      <c r="G187" s="202"/>
      <c r="H187" s="37"/>
      <c r="I187" s="202"/>
    </row>
    <row r="188" ht="21.0" hidden="1" customHeight="1" outlineLevel="1">
      <c r="A188" s="39"/>
      <c r="B188" s="39"/>
      <c r="C188" s="37"/>
      <c r="D188" s="227"/>
      <c r="E188" s="37"/>
      <c r="F188" s="37"/>
      <c r="G188" s="202"/>
      <c r="H188" s="37"/>
      <c r="I188" s="37"/>
    </row>
    <row r="189" ht="21.0" customHeight="1">
      <c r="A189" s="39"/>
      <c r="B189" s="39"/>
      <c r="C189" s="37"/>
      <c r="D189" s="227"/>
      <c r="E189" s="37"/>
      <c r="F189" s="37"/>
      <c r="G189" s="202"/>
      <c r="H189" s="37"/>
      <c r="I189" s="202"/>
    </row>
  </sheetData>
  <conditionalFormatting sqref="A1:I1">
    <cfRule type="containsBlanks" dxfId="0" priority="1">
      <formula>LEN(TRIM(A1))=0</formula>
    </cfRule>
  </conditionalFormatting>
  <conditionalFormatting sqref="E4:E189">
    <cfRule type="expression" dxfId="0" priority="2">
      <formula>NOT(COUNTIF(INDIRECT("Sample Matrices!"&amp;"A$4:A"),E4)&gt;0)*NOT(ISBLANK(E4))</formula>
    </cfRule>
  </conditionalFormatting>
  <dataValidations>
    <dataValidation type="list" allowBlank="1" showErrorMessage="1" sqref="E4:E189">
      <formula1>'Sample Matrices'!$A$4:$A189</formula1>
    </dataValidation>
    <dataValidation type="decimal" operator="greaterThanOrEqual" allowBlank="1" showDropDown="1" showInputMessage="1" showErrorMessage="1" prompt="Integer - Please enter a whole number greater than or equal to 0" sqref="C4:C189">
      <formula1>0.0</formula1>
    </dataValidation>
    <dataValidation type="list" allowBlank="1" showErrorMessage="1" sqref="D4:D189">
      <formula1>"0,1"</formula1>
    </dataValidation>
    <dataValidation type="list" allowBlank="1" showInputMessage="1" showErrorMessage="1" prompt="Select a Container Type - Select a valid container type from the selection list. The list is maintained on the 'Container Types' sheet" sqref="H4:H189">
      <formula1>'Container Types'!$A$4:$A$17</formula1>
    </dataValidation>
  </dataValidation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32.86"/>
    <col customWidth="1" min="2" max="2" width="20.86"/>
    <col collapsed="1" customWidth="1" min="3" max="3" width="35.29"/>
    <col customWidth="1" hidden="1" min="4" max="6" width="14.14" outlineLevel="1"/>
    <col customWidth="1" min="7" max="7" width="23.0"/>
    <col customWidth="1" min="8" max="8" width="25.0"/>
    <col customWidth="1" min="9" max="9" width="22.86"/>
  </cols>
  <sheetData>
    <row r="1" ht="27.0" hidden="1" customHeight="1" outlineLevel="1">
      <c r="A1" s="2" t="s">
        <v>167</v>
      </c>
      <c r="B1" s="2" t="s">
        <v>60</v>
      </c>
      <c r="C1" s="2" t="s">
        <v>61</v>
      </c>
      <c r="D1" s="2" t="s">
        <v>317</v>
      </c>
      <c r="E1" s="2" t="s">
        <v>319</v>
      </c>
      <c r="F1" s="3" t="s">
        <v>321</v>
      </c>
      <c r="G1" s="2" t="s">
        <v>324</v>
      </c>
      <c r="H1" s="3" t="s">
        <v>325</v>
      </c>
      <c r="I1" s="2"/>
    </row>
    <row r="2" ht="37.5" customHeight="1">
      <c r="A2" s="215" t="s">
        <v>326</v>
      </c>
      <c r="B2" s="59"/>
      <c r="C2" s="11"/>
      <c r="D2" s="119" t="s">
        <v>327</v>
      </c>
      <c r="E2" s="15"/>
      <c r="F2" s="16"/>
      <c r="G2" s="218"/>
      <c r="H2" s="125"/>
      <c r="I2" s="101" t="str">
        <f>HYPERLINK("https://www.bikalabs.com","Creative Commons BYSA
Bika Lab Systems")</f>
        <v>Creative Commons BYSA
Bika Lab Systems</v>
      </c>
    </row>
    <row r="3" ht="24.0" customHeight="1">
      <c r="A3" s="140" t="s">
        <v>331</v>
      </c>
      <c r="B3" s="22" t="s">
        <v>334</v>
      </c>
      <c r="C3" s="148" t="s">
        <v>2</v>
      </c>
      <c r="D3" s="148" t="s">
        <v>317</v>
      </c>
      <c r="E3" s="24" t="s">
        <v>319</v>
      </c>
      <c r="F3" s="148" t="s">
        <v>321</v>
      </c>
      <c r="G3" s="140" t="s">
        <v>338</v>
      </c>
      <c r="H3" s="140" t="s">
        <v>339</v>
      </c>
      <c r="I3" s="222"/>
    </row>
    <row r="4" ht="21.0" customHeight="1">
      <c r="A4" s="134" t="s">
        <v>206</v>
      </c>
      <c r="B4" s="134" t="s">
        <v>344</v>
      </c>
      <c r="C4" s="134" t="s">
        <v>345</v>
      </c>
      <c r="D4" s="198"/>
      <c r="E4" s="198"/>
      <c r="F4" s="198"/>
      <c r="G4" s="63">
        <v>0.0</v>
      </c>
      <c r="H4" s="134" t="s">
        <v>349</v>
      </c>
      <c r="I4" s="51"/>
    </row>
    <row r="5" ht="21.0" customHeight="1">
      <c r="A5" s="134" t="s">
        <v>206</v>
      </c>
      <c r="B5" s="134" t="s">
        <v>352</v>
      </c>
      <c r="C5" s="134" t="s">
        <v>345</v>
      </c>
      <c r="D5" s="198"/>
      <c r="E5" s="198"/>
      <c r="F5" s="198"/>
      <c r="G5" s="63">
        <v>0.0</v>
      </c>
      <c r="H5" s="134" t="s">
        <v>349</v>
      </c>
      <c r="I5" s="51"/>
    </row>
    <row r="6" ht="21.0" customHeight="1">
      <c r="A6" s="171"/>
      <c r="B6" s="171"/>
      <c r="C6" s="171"/>
      <c r="D6" s="69"/>
      <c r="E6" s="69"/>
      <c r="F6" s="69"/>
      <c r="G6" s="225"/>
      <c r="H6" s="171"/>
      <c r="I6" s="51"/>
    </row>
    <row r="7" ht="21.0" customHeight="1">
      <c r="A7" s="171"/>
      <c r="B7" s="171"/>
      <c r="C7" s="171"/>
      <c r="D7" s="69"/>
      <c r="E7" s="69"/>
      <c r="F7" s="69"/>
      <c r="G7" s="225"/>
      <c r="H7" s="171"/>
      <c r="I7" s="51"/>
    </row>
    <row r="8" ht="21.0" customHeight="1">
      <c r="A8" s="171"/>
      <c r="B8" s="171"/>
      <c r="C8" s="171"/>
      <c r="D8" s="69"/>
      <c r="E8" s="69"/>
      <c r="F8" s="69"/>
      <c r="G8" s="225"/>
      <c r="H8" s="171"/>
      <c r="I8" s="51"/>
    </row>
    <row r="9" ht="21.0" customHeight="1">
      <c r="A9" s="171"/>
      <c r="B9" s="171"/>
      <c r="C9" s="171"/>
      <c r="D9" s="69"/>
      <c r="E9" s="69"/>
      <c r="F9" s="69"/>
      <c r="G9" s="225"/>
      <c r="H9" s="171"/>
      <c r="I9" s="51"/>
    </row>
    <row r="10" ht="21.0" customHeight="1">
      <c r="A10" s="171"/>
      <c r="B10" s="171"/>
      <c r="C10" s="171"/>
      <c r="D10" s="69"/>
      <c r="E10" s="69"/>
      <c r="F10" s="69"/>
      <c r="G10" s="225"/>
      <c r="H10" s="171"/>
      <c r="I10" s="51"/>
    </row>
    <row r="11" ht="21.0" customHeight="1">
      <c r="A11" s="171"/>
      <c r="B11" s="171"/>
      <c r="C11" s="171"/>
      <c r="D11" s="69"/>
      <c r="E11" s="69"/>
      <c r="F11" s="69"/>
      <c r="G11" s="225"/>
      <c r="H11" s="171"/>
      <c r="I11" s="51"/>
    </row>
    <row r="12" ht="21.0" customHeight="1">
      <c r="A12" s="171"/>
      <c r="B12" s="171"/>
      <c r="C12" s="171"/>
      <c r="D12" s="69"/>
      <c r="E12" s="69"/>
      <c r="F12" s="69"/>
      <c r="G12" s="225"/>
      <c r="H12" s="171"/>
      <c r="I12" s="51"/>
    </row>
    <row r="13" ht="21.0" customHeight="1">
      <c r="A13" s="171"/>
      <c r="B13" s="171"/>
      <c r="C13" s="171"/>
      <c r="D13" s="69"/>
      <c r="E13" s="69"/>
      <c r="F13" s="69"/>
      <c r="G13" s="225"/>
      <c r="H13" s="171"/>
      <c r="I13" s="51"/>
    </row>
    <row r="14" ht="21.0" customHeight="1">
      <c r="A14" s="171"/>
      <c r="B14" s="171"/>
      <c r="C14" s="171"/>
      <c r="D14" s="69"/>
      <c r="E14" s="69"/>
      <c r="F14" s="69"/>
      <c r="G14" s="225"/>
      <c r="H14" s="171"/>
      <c r="I14" s="51"/>
    </row>
    <row r="15" ht="21.0" customHeight="1" collapsed="1">
      <c r="A15" s="171"/>
      <c r="B15" s="171"/>
      <c r="C15" s="171"/>
      <c r="D15" s="69"/>
      <c r="E15" s="69"/>
      <c r="F15" s="69"/>
      <c r="G15" s="225"/>
      <c r="H15" s="171"/>
      <c r="I15" s="51"/>
    </row>
    <row r="16" ht="21.0" hidden="1" customHeight="1" outlineLevel="1">
      <c r="A16" s="171"/>
      <c r="B16" s="171"/>
      <c r="C16" s="171"/>
      <c r="D16" s="69"/>
      <c r="E16" s="69"/>
      <c r="F16" s="69"/>
      <c r="G16" s="225"/>
      <c r="H16" s="171"/>
      <c r="I16" s="51"/>
    </row>
    <row r="17" ht="21.0" hidden="1" customHeight="1" outlineLevel="1">
      <c r="A17" s="171"/>
      <c r="B17" s="171"/>
      <c r="C17" s="171"/>
      <c r="D17" s="69"/>
      <c r="E17" s="69"/>
      <c r="F17" s="69"/>
      <c r="G17" s="225"/>
      <c r="H17" s="171"/>
      <c r="I17" s="51"/>
    </row>
    <row r="18" ht="21.0" hidden="1" customHeight="1" outlineLevel="1">
      <c r="A18" s="171"/>
      <c r="B18" s="171"/>
      <c r="C18" s="171"/>
      <c r="D18" s="69"/>
      <c r="E18" s="69"/>
      <c r="F18" s="69"/>
      <c r="G18" s="225"/>
      <c r="H18" s="171"/>
      <c r="I18" s="51"/>
    </row>
    <row r="19" ht="21.0" hidden="1" customHeight="1" outlineLevel="1">
      <c r="A19" s="171"/>
      <c r="B19" s="171"/>
      <c r="C19" s="171"/>
      <c r="D19" s="69"/>
      <c r="E19" s="69"/>
      <c r="F19" s="69"/>
      <c r="G19" s="225"/>
      <c r="H19" s="171"/>
      <c r="I19" s="51"/>
    </row>
    <row r="20" ht="21.0" hidden="1" customHeight="1" outlineLevel="1">
      <c r="A20" s="171"/>
      <c r="B20" s="171"/>
      <c r="C20" s="171"/>
      <c r="D20" s="69"/>
      <c r="E20" s="69"/>
      <c r="F20" s="69"/>
      <c r="G20" s="225"/>
      <c r="H20" s="171"/>
      <c r="I20" s="51"/>
    </row>
    <row r="21" ht="21.0" hidden="1" customHeight="1" outlineLevel="1">
      <c r="A21" s="171"/>
      <c r="B21" s="171"/>
      <c r="C21" s="171"/>
      <c r="D21" s="69"/>
      <c r="E21" s="69"/>
      <c r="F21" s="69"/>
      <c r="G21" s="225"/>
      <c r="H21" s="171"/>
      <c r="I21" s="51"/>
    </row>
    <row r="22" ht="21.0" hidden="1" customHeight="1" outlineLevel="1">
      <c r="A22" s="171"/>
      <c r="B22" s="171"/>
      <c r="C22" s="171"/>
      <c r="D22" s="69"/>
      <c r="E22" s="69"/>
      <c r="F22" s="69"/>
      <c r="G22" s="225"/>
      <c r="H22" s="171"/>
      <c r="I22" s="51"/>
    </row>
    <row r="23" ht="21.0" hidden="1" customHeight="1" outlineLevel="1">
      <c r="A23" s="171"/>
      <c r="B23" s="171"/>
      <c r="C23" s="171"/>
      <c r="D23" s="69"/>
      <c r="E23" s="69"/>
      <c r="F23" s="69"/>
      <c r="G23" s="225"/>
      <c r="H23" s="171"/>
      <c r="I23" s="51"/>
    </row>
    <row r="24" ht="21.0" hidden="1" customHeight="1" outlineLevel="1">
      <c r="A24" s="171"/>
      <c r="B24" s="171"/>
      <c r="C24" s="171"/>
      <c r="D24" s="69"/>
      <c r="E24" s="69"/>
      <c r="F24" s="69"/>
      <c r="G24" s="225"/>
      <c r="H24" s="171"/>
      <c r="I24" s="51"/>
    </row>
    <row r="25" ht="21.0" hidden="1" customHeight="1" outlineLevel="1">
      <c r="A25" s="171"/>
      <c r="B25" s="171"/>
      <c r="C25" s="171"/>
      <c r="D25" s="69"/>
      <c r="E25" s="69"/>
      <c r="F25" s="69"/>
      <c r="G25" s="225"/>
      <c r="H25" s="171"/>
      <c r="I25" s="51"/>
    </row>
    <row r="26" ht="21.0" hidden="1" customHeight="1" outlineLevel="1">
      <c r="A26" s="171"/>
      <c r="B26" s="171"/>
      <c r="C26" s="171"/>
      <c r="D26" s="69"/>
      <c r="E26" s="69"/>
      <c r="F26" s="69"/>
      <c r="G26" s="225"/>
      <c r="H26" s="171"/>
      <c r="I26" s="51"/>
    </row>
    <row r="27" ht="21.0" hidden="1" customHeight="1" outlineLevel="1">
      <c r="A27" s="171"/>
      <c r="B27" s="171"/>
      <c r="C27" s="171"/>
      <c r="D27" s="69"/>
      <c r="E27" s="69"/>
      <c r="F27" s="69"/>
      <c r="G27" s="225"/>
      <c r="H27" s="171"/>
      <c r="I27" s="51"/>
    </row>
    <row r="28" ht="21.0" hidden="1" customHeight="1" outlineLevel="1">
      <c r="A28" s="171"/>
      <c r="B28" s="171"/>
      <c r="C28" s="171"/>
      <c r="D28" s="69"/>
      <c r="E28" s="69"/>
      <c r="F28" s="69"/>
      <c r="G28" s="225"/>
      <c r="H28" s="171"/>
      <c r="I28" s="51"/>
    </row>
    <row r="29" ht="21.0" hidden="1" customHeight="1" outlineLevel="1">
      <c r="A29" s="171"/>
      <c r="B29" s="171"/>
      <c r="C29" s="171"/>
      <c r="D29" s="69"/>
      <c r="E29" s="69"/>
      <c r="F29" s="69"/>
      <c r="G29" s="225"/>
      <c r="H29" s="171"/>
      <c r="I29" s="51"/>
    </row>
    <row r="30" ht="21.0" hidden="1" customHeight="1" outlineLevel="1">
      <c r="A30" s="171"/>
      <c r="B30" s="171"/>
      <c r="C30" s="171"/>
      <c r="D30" s="69"/>
      <c r="E30" s="69"/>
      <c r="F30" s="69"/>
      <c r="G30" s="225"/>
      <c r="H30" s="171"/>
      <c r="I30" s="51"/>
    </row>
    <row r="31" ht="21.0" hidden="1" customHeight="1" outlineLevel="1">
      <c r="A31" s="171"/>
      <c r="B31" s="171"/>
      <c r="C31" s="171"/>
      <c r="D31" s="69"/>
      <c r="E31" s="69"/>
      <c r="F31" s="69"/>
      <c r="G31" s="225"/>
      <c r="H31" s="171"/>
      <c r="I31" s="51"/>
    </row>
    <row r="32" ht="21.0" hidden="1" customHeight="1" outlineLevel="1">
      <c r="A32" s="171"/>
      <c r="B32" s="171"/>
      <c r="C32" s="171"/>
      <c r="D32" s="69"/>
      <c r="E32" s="69"/>
      <c r="F32" s="69"/>
      <c r="G32" s="225"/>
      <c r="H32" s="171"/>
      <c r="I32" s="51"/>
    </row>
    <row r="33" ht="21.0" hidden="1" customHeight="1" outlineLevel="1">
      <c r="A33" s="171"/>
      <c r="B33" s="171"/>
      <c r="C33" s="171"/>
      <c r="D33" s="69"/>
      <c r="E33" s="69"/>
      <c r="F33" s="69"/>
      <c r="G33" s="225"/>
      <c r="H33" s="171"/>
      <c r="I33" s="51"/>
    </row>
    <row r="34" ht="21.0" hidden="1" customHeight="1" outlineLevel="1">
      <c r="A34" s="171"/>
      <c r="B34" s="171"/>
      <c r="C34" s="171"/>
      <c r="D34" s="69"/>
      <c r="E34" s="69"/>
      <c r="F34" s="69"/>
      <c r="G34" s="225"/>
      <c r="H34" s="171"/>
      <c r="I34" s="51"/>
    </row>
    <row r="35" ht="21.0" hidden="1" customHeight="1" outlineLevel="1">
      <c r="A35" s="171"/>
      <c r="B35" s="171"/>
      <c r="C35" s="171"/>
      <c r="D35" s="69"/>
      <c r="E35" s="69"/>
      <c r="F35" s="69"/>
      <c r="G35" s="225"/>
      <c r="H35" s="171"/>
      <c r="I35" s="51"/>
    </row>
    <row r="36" ht="21.0" hidden="1" customHeight="1" outlineLevel="1">
      <c r="A36" s="171"/>
      <c r="B36" s="171"/>
      <c r="C36" s="171"/>
      <c r="D36" s="69"/>
      <c r="E36" s="69"/>
      <c r="F36" s="69"/>
      <c r="G36" s="225"/>
      <c r="H36" s="171"/>
      <c r="I36" s="51"/>
    </row>
    <row r="37" ht="21.0" hidden="1" customHeight="1" outlineLevel="1">
      <c r="A37" s="171"/>
      <c r="B37" s="171"/>
      <c r="C37" s="171"/>
      <c r="D37" s="69"/>
      <c r="E37" s="69"/>
      <c r="F37" s="69"/>
      <c r="G37" s="225"/>
      <c r="H37" s="171"/>
      <c r="I37" s="51"/>
    </row>
    <row r="38" ht="21.0" hidden="1" customHeight="1" outlineLevel="1">
      <c r="A38" s="171"/>
      <c r="B38" s="171"/>
      <c r="C38" s="171"/>
      <c r="D38" s="69"/>
      <c r="E38" s="69"/>
      <c r="F38" s="69"/>
      <c r="G38" s="225"/>
      <c r="H38" s="171"/>
      <c r="I38" s="51"/>
    </row>
    <row r="39" ht="21.0" hidden="1" customHeight="1" outlineLevel="1">
      <c r="A39" s="171"/>
      <c r="B39" s="171"/>
      <c r="C39" s="171"/>
      <c r="D39" s="69"/>
      <c r="E39" s="69"/>
      <c r="F39" s="69"/>
      <c r="G39" s="225"/>
      <c r="H39" s="171"/>
      <c r="I39" s="51"/>
    </row>
    <row r="40" ht="21.0" hidden="1" customHeight="1" outlineLevel="1">
      <c r="A40" s="171"/>
      <c r="B40" s="171"/>
      <c r="C40" s="171"/>
      <c r="D40" s="69"/>
      <c r="E40" s="69"/>
      <c r="F40" s="69"/>
      <c r="G40" s="225"/>
      <c r="H40" s="171"/>
      <c r="I40" s="51"/>
    </row>
    <row r="41" ht="21.0" hidden="1" customHeight="1" outlineLevel="1">
      <c r="A41" s="171"/>
      <c r="B41" s="171"/>
      <c r="C41" s="171"/>
      <c r="D41" s="69"/>
      <c r="E41" s="69"/>
      <c r="F41" s="69"/>
      <c r="G41" s="225"/>
      <c r="H41" s="171"/>
      <c r="I41" s="51"/>
    </row>
    <row r="42" ht="21.0" hidden="1" customHeight="1" outlineLevel="1">
      <c r="A42" s="171"/>
      <c r="B42" s="171"/>
      <c r="C42" s="171"/>
      <c r="D42" s="69"/>
      <c r="E42" s="69"/>
      <c r="F42" s="69"/>
      <c r="G42" s="225"/>
      <c r="H42" s="171"/>
      <c r="I42" s="51"/>
    </row>
    <row r="43" ht="21.0" hidden="1" customHeight="1" outlineLevel="1">
      <c r="A43" s="171"/>
      <c r="B43" s="171"/>
      <c r="C43" s="171"/>
      <c r="D43" s="69"/>
      <c r="E43" s="69"/>
      <c r="F43" s="69"/>
      <c r="G43" s="225"/>
      <c r="H43" s="171"/>
      <c r="I43" s="51"/>
    </row>
    <row r="44" ht="21.0" hidden="1" customHeight="1" outlineLevel="1">
      <c r="A44" s="171"/>
      <c r="B44" s="171"/>
      <c r="C44" s="171"/>
      <c r="D44" s="69"/>
      <c r="E44" s="69"/>
      <c r="F44" s="69"/>
      <c r="G44" s="225"/>
      <c r="H44" s="171"/>
      <c r="I44" s="51"/>
    </row>
    <row r="45" ht="21.0" hidden="1" customHeight="1" outlineLevel="1">
      <c r="A45" s="171"/>
      <c r="B45" s="171"/>
      <c r="C45" s="171"/>
      <c r="D45" s="69"/>
      <c r="E45" s="69"/>
      <c r="F45" s="69"/>
      <c r="G45" s="225"/>
      <c r="H45" s="171"/>
      <c r="I45" s="51"/>
    </row>
    <row r="46" ht="21.0" hidden="1" customHeight="1" outlineLevel="1">
      <c r="A46" s="171"/>
      <c r="B46" s="171"/>
      <c r="C46" s="171"/>
      <c r="D46" s="69"/>
      <c r="E46" s="69"/>
      <c r="F46" s="69"/>
      <c r="G46" s="225"/>
      <c r="H46" s="171"/>
      <c r="I46" s="51"/>
    </row>
    <row r="47" ht="21.0" hidden="1" customHeight="1" outlineLevel="1">
      <c r="A47" s="171"/>
      <c r="B47" s="171"/>
      <c r="C47" s="171"/>
      <c r="D47" s="69"/>
      <c r="E47" s="69"/>
      <c r="F47" s="69"/>
      <c r="G47" s="225"/>
      <c r="H47" s="171"/>
      <c r="I47" s="51"/>
    </row>
    <row r="48" ht="21.0" hidden="1" customHeight="1" outlineLevel="1">
      <c r="A48" s="171"/>
      <c r="B48" s="171"/>
      <c r="C48" s="171"/>
      <c r="D48" s="69"/>
      <c r="E48" s="69"/>
      <c r="F48" s="69"/>
      <c r="G48" s="225"/>
      <c r="H48" s="171"/>
      <c r="I48" s="51"/>
    </row>
    <row r="49" ht="21.0" hidden="1" customHeight="1" outlineLevel="1">
      <c r="A49" s="171"/>
      <c r="B49" s="171"/>
      <c r="C49" s="171"/>
      <c r="D49" s="69"/>
      <c r="E49" s="69"/>
      <c r="F49" s="69"/>
      <c r="G49" s="225"/>
      <c r="H49" s="171"/>
      <c r="I49" s="51"/>
    </row>
    <row r="50" ht="21.0" hidden="1" customHeight="1" outlineLevel="1">
      <c r="A50" s="171"/>
      <c r="B50" s="171"/>
      <c r="C50" s="171"/>
      <c r="D50" s="69"/>
      <c r="E50" s="69"/>
      <c r="F50" s="69"/>
      <c r="G50" s="225"/>
      <c r="H50" s="171"/>
      <c r="I50" s="51"/>
    </row>
    <row r="51" ht="21.0" hidden="1" customHeight="1" outlineLevel="1">
      <c r="A51" s="171"/>
      <c r="B51" s="171"/>
      <c r="C51" s="171"/>
      <c r="D51" s="69"/>
      <c r="E51" s="69"/>
      <c r="F51" s="69"/>
      <c r="G51" s="225"/>
      <c r="H51" s="171"/>
      <c r="I51" s="51"/>
    </row>
    <row r="52" ht="21.0" hidden="1" customHeight="1" outlineLevel="1">
      <c r="A52" s="171"/>
      <c r="B52" s="171"/>
      <c r="C52" s="171"/>
      <c r="D52" s="69"/>
      <c r="E52" s="69"/>
      <c r="F52" s="69"/>
      <c r="G52" s="225"/>
      <c r="H52" s="171"/>
      <c r="I52" s="51"/>
    </row>
    <row r="53" ht="21.0" hidden="1" customHeight="1" outlineLevel="1">
      <c r="A53" s="171"/>
      <c r="B53" s="171"/>
      <c r="C53" s="171"/>
      <c r="D53" s="69"/>
      <c r="E53" s="69"/>
      <c r="F53" s="69"/>
      <c r="G53" s="225"/>
      <c r="H53" s="171"/>
      <c r="I53" s="51"/>
    </row>
    <row r="54" ht="21.0" hidden="1" customHeight="1" outlineLevel="1">
      <c r="A54" s="171"/>
      <c r="B54" s="171"/>
      <c r="C54" s="171"/>
      <c r="D54" s="69"/>
      <c r="E54" s="69"/>
      <c r="F54" s="69"/>
      <c r="G54" s="225"/>
      <c r="H54" s="171"/>
      <c r="I54" s="51"/>
    </row>
    <row r="55" ht="21.0" hidden="1" customHeight="1" outlineLevel="1">
      <c r="A55" s="171"/>
      <c r="B55" s="171"/>
      <c r="C55" s="171"/>
      <c r="D55" s="69"/>
      <c r="E55" s="69"/>
      <c r="F55" s="69"/>
      <c r="G55" s="225"/>
      <c r="H55" s="171"/>
      <c r="I55" s="51"/>
    </row>
    <row r="56" ht="21.0" hidden="1" customHeight="1" outlineLevel="1">
      <c r="A56" s="171"/>
      <c r="B56" s="171"/>
      <c r="C56" s="171"/>
      <c r="D56" s="69"/>
      <c r="E56" s="69"/>
      <c r="F56" s="69"/>
      <c r="G56" s="225"/>
      <c r="H56" s="171"/>
      <c r="I56" s="51"/>
    </row>
    <row r="57" ht="21.0" hidden="1" customHeight="1" outlineLevel="1">
      <c r="A57" s="171"/>
      <c r="B57" s="171"/>
      <c r="C57" s="171"/>
      <c r="D57" s="69"/>
      <c r="E57" s="69"/>
      <c r="F57" s="69"/>
      <c r="G57" s="225"/>
      <c r="H57" s="171"/>
      <c r="I57" s="51"/>
    </row>
    <row r="58" ht="21.0" hidden="1" customHeight="1" outlineLevel="1">
      <c r="A58" s="171"/>
      <c r="B58" s="171"/>
      <c r="C58" s="171"/>
      <c r="D58" s="69"/>
      <c r="E58" s="69"/>
      <c r="F58" s="69"/>
      <c r="G58" s="225"/>
      <c r="H58" s="171"/>
      <c r="I58" s="51"/>
    </row>
    <row r="59" ht="21.0" hidden="1" customHeight="1" outlineLevel="1">
      <c r="A59" s="171"/>
      <c r="B59" s="171"/>
      <c r="C59" s="171"/>
      <c r="D59" s="69"/>
      <c r="E59" s="69"/>
      <c r="F59" s="69"/>
      <c r="G59" s="225"/>
      <c r="H59" s="171"/>
      <c r="I59" s="51"/>
    </row>
    <row r="60" ht="21.0" hidden="1" customHeight="1" outlineLevel="1">
      <c r="A60" s="171"/>
      <c r="B60" s="171"/>
      <c r="C60" s="171"/>
      <c r="D60" s="69"/>
      <c r="E60" s="69"/>
      <c r="F60" s="69"/>
      <c r="G60" s="225"/>
      <c r="H60" s="171"/>
      <c r="I60" s="51"/>
    </row>
    <row r="61" ht="21.0" hidden="1" customHeight="1" outlineLevel="1">
      <c r="A61" s="171"/>
      <c r="B61" s="171"/>
      <c r="C61" s="171"/>
      <c r="D61" s="69"/>
      <c r="E61" s="69"/>
      <c r="F61" s="69"/>
      <c r="G61" s="225"/>
      <c r="H61" s="171"/>
      <c r="I61" s="51"/>
    </row>
    <row r="62" ht="21.0" hidden="1" customHeight="1" outlineLevel="1">
      <c r="A62" s="171"/>
      <c r="B62" s="171"/>
      <c r="C62" s="171"/>
      <c r="D62" s="69"/>
      <c r="E62" s="69"/>
      <c r="F62" s="69"/>
      <c r="G62" s="225"/>
      <c r="H62" s="171"/>
      <c r="I62" s="51"/>
    </row>
    <row r="63" ht="21.0" hidden="1" customHeight="1" outlineLevel="1">
      <c r="A63" s="171"/>
      <c r="B63" s="171"/>
      <c r="C63" s="171"/>
      <c r="D63" s="69"/>
      <c r="E63" s="69"/>
      <c r="F63" s="69"/>
      <c r="G63" s="225"/>
      <c r="H63" s="171"/>
      <c r="I63" s="51"/>
    </row>
    <row r="64" ht="21.0" hidden="1" customHeight="1" outlineLevel="1">
      <c r="A64" s="171"/>
      <c r="B64" s="171"/>
      <c r="C64" s="171"/>
      <c r="D64" s="69"/>
      <c r="E64" s="69"/>
      <c r="F64" s="69"/>
      <c r="G64" s="225"/>
      <c r="H64" s="171"/>
      <c r="I64" s="51"/>
    </row>
    <row r="65" ht="21.0" hidden="1" customHeight="1" outlineLevel="1">
      <c r="A65" s="171"/>
      <c r="B65" s="171"/>
      <c r="C65" s="171"/>
      <c r="D65" s="69"/>
      <c r="E65" s="69"/>
      <c r="F65" s="69"/>
      <c r="G65" s="225"/>
      <c r="H65" s="171"/>
      <c r="I65" s="51"/>
    </row>
    <row r="66" ht="21.0" hidden="1" customHeight="1" outlineLevel="1">
      <c r="A66" s="171"/>
      <c r="B66" s="171"/>
      <c r="C66" s="171"/>
      <c r="D66" s="69"/>
      <c r="E66" s="69"/>
      <c r="F66" s="69"/>
      <c r="G66" s="225"/>
      <c r="H66" s="171"/>
      <c r="I66" s="51"/>
    </row>
    <row r="67" ht="21.0" hidden="1" customHeight="1" outlineLevel="1">
      <c r="A67" s="171"/>
      <c r="B67" s="171"/>
      <c r="C67" s="171"/>
      <c r="D67" s="69"/>
      <c r="E67" s="69"/>
      <c r="F67" s="69"/>
      <c r="G67" s="225"/>
      <c r="H67" s="171"/>
      <c r="I67" s="51"/>
    </row>
    <row r="68" ht="21.0" hidden="1" customHeight="1" outlineLevel="1">
      <c r="A68" s="171"/>
      <c r="B68" s="171"/>
      <c r="C68" s="171"/>
      <c r="D68" s="69"/>
      <c r="E68" s="69"/>
      <c r="F68" s="69"/>
      <c r="G68" s="225"/>
      <c r="H68" s="171"/>
      <c r="I68" s="51"/>
    </row>
    <row r="69" ht="21.0" hidden="1" customHeight="1" outlineLevel="1">
      <c r="A69" s="171"/>
      <c r="B69" s="171"/>
      <c r="C69" s="171"/>
      <c r="D69" s="69"/>
      <c r="E69" s="69"/>
      <c r="F69" s="69"/>
      <c r="G69" s="225"/>
      <c r="H69" s="171"/>
      <c r="I69" s="51"/>
    </row>
    <row r="70" ht="21.0" hidden="1" customHeight="1" outlineLevel="1">
      <c r="A70" s="171"/>
      <c r="B70" s="171"/>
      <c r="C70" s="171"/>
      <c r="D70" s="69"/>
      <c r="E70" s="69"/>
      <c r="F70" s="69"/>
      <c r="G70" s="225"/>
      <c r="H70" s="171"/>
      <c r="I70" s="51"/>
    </row>
    <row r="71" ht="21.0" hidden="1" customHeight="1" outlineLevel="1">
      <c r="A71" s="171"/>
      <c r="B71" s="171"/>
      <c r="C71" s="171"/>
      <c r="D71" s="69"/>
      <c r="E71" s="69"/>
      <c r="F71" s="69"/>
      <c r="G71" s="225"/>
      <c r="H71" s="171"/>
      <c r="I71" s="51"/>
    </row>
    <row r="72" ht="21.0" hidden="1" customHeight="1" outlineLevel="1">
      <c r="A72" s="171"/>
      <c r="B72" s="171"/>
      <c r="C72" s="171"/>
      <c r="D72" s="69"/>
      <c r="E72" s="69"/>
      <c r="F72" s="69"/>
      <c r="G72" s="225"/>
      <c r="H72" s="171"/>
      <c r="I72" s="51"/>
    </row>
    <row r="73" ht="21.0" hidden="1" customHeight="1" outlineLevel="1">
      <c r="A73" s="171"/>
      <c r="B73" s="171"/>
      <c r="C73" s="171"/>
      <c r="D73" s="69"/>
      <c r="E73" s="69"/>
      <c r="F73" s="69"/>
      <c r="G73" s="225"/>
      <c r="H73" s="171"/>
      <c r="I73" s="51"/>
    </row>
    <row r="74" ht="21.0" hidden="1" customHeight="1" outlineLevel="1">
      <c r="A74" s="171"/>
      <c r="B74" s="171"/>
      <c r="C74" s="171"/>
      <c r="D74" s="69"/>
      <c r="E74" s="69"/>
      <c r="F74" s="69"/>
      <c r="G74" s="225"/>
      <c r="H74" s="171"/>
      <c r="I74" s="51"/>
    </row>
    <row r="75" ht="21.0" hidden="1" customHeight="1" outlineLevel="1">
      <c r="A75" s="171"/>
      <c r="B75" s="171"/>
      <c r="C75" s="171"/>
      <c r="D75" s="69"/>
      <c r="E75" s="69"/>
      <c r="F75" s="69"/>
      <c r="G75" s="225"/>
      <c r="H75" s="171"/>
      <c r="I75" s="51"/>
    </row>
    <row r="76" ht="21.0" hidden="1" customHeight="1" outlineLevel="1">
      <c r="A76" s="171"/>
      <c r="B76" s="171"/>
      <c r="C76" s="171"/>
      <c r="D76" s="69"/>
      <c r="E76" s="69"/>
      <c r="F76" s="69"/>
      <c r="G76" s="225"/>
      <c r="H76" s="171"/>
      <c r="I76" s="51"/>
    </row>
    <row r="77" ht="21.0" hidden="1" customHeight="1" outlineLevel="1">
      <c r="A77" s="171"/>
      <c r="B77" s="171"/>
      <c r="C77" s="171"/>
      <c r="D77" s="69"/>
      <c r="E77" s="69"/>
      <c r="F77" s="69"/>
      <c r="G77" s="225"/>
      <c r="H77" s="171"/>
      <c r="I77" s="51"/>
    </row>
    <row r="78" ht="21.0" hidden="1" customHeight="1" outlineLevel="1">
      <c r="A78" s="171"/>
      <c r="B78" s="171"/>
      <c r="C78" s="171"/>
      <c r="D78" s="69"/>
      <c r="E78" s="69"/>
      <c r="F78" s="69"/>
      <c r="G78" s="225"/>
      <c r="H78" s="171"/>
      <c r="I78" s="51"/>
    </row>
    <row r="79" ht="21.0" hidden="1" customHeight="1" outlineLevel="1">
      <c r="A79" s="171"/>
      <c r="B79" s="171"/>
      <c r="C79" s="171"/>
      <c r="D79" s="69"/>
      <c r="E79" s="69"/>
      <c r="F79" s="69"/>
      <c r="G79" s="225"/>
      <c r="H79" s="171"/>
      <c r="I79" s="51"/>
    </row>
    <row r="80" ht="21.0" hidden="1" customHeight="1" outlineLevel="1">
      <c r="A80" s="171"/>
      <c r="B80" s="171"/>
      <c r="C80" s="171"/>
      <c r="D80" s="69"/>
      <c r="E80" s="69"/>
      <c r="F80" s="69"/>
      <c r="G80" s="225"/>
      <c r="H80" s="171"/>
      <c r="I80" s="51"/>
    </row>
    <row r="81" ht="21.0" hidden="1" customHeight="1" outlineLevel="1">
      <c r="A81" s="171"/>
      <c r="B81" s="171"/>
      <c r="C81" s="171"/>
      <c r="D81" s="69"/>
      <c r="E81" s="69"/>
      <c r="F81" s="69"/>
      <c r="G81" s="225"/>
      <c r="H81" s="171"/>
      <c r="I81" s="51"/>
    </row>
    <row r="82" ht="21.0" hidden="1" customHeight="1" outlineLevel="1">
      <c r="A82" s="171"/>
      <c r="B82" s="171"/>
      <c r="C82" s="171"/>
      <c r="D82" s="69"/>
      <c r="E82" s="69"/>
      <c r="F82" s="69"/>
      <c r="G82" s="225"/>
      <c r="H82" s="171"/>
      <c r="I82" s="51"/>
    </row>
    <row r="83" ht="21.0" hidden="1" customHeight="1" outlineLevel="1">
      <c r="A83" s="171"/>
      <c r="B83" s="171"/>
      <c r="C83" s="171"/>
      <c r="D83" s="69"/>
      <c r="E83" s="69"/>
      <c r="F83" s="69"/>
      <c r="G83" s="225"/>
      <c r="H83" s="171"/>
      <c r="I83" s="51"/>
    </row>
    <row r="84" ht="21.0" hidden="1" customHeight="1" outlineLevel="1">
      <c r="A84" s="171"/>
      <c r="B84" s="171"/>
      <c r="C84" s="171"/>
      <c r="D84" s="69"/>
      <c r="E84" s="69"/>
      <c r="F84" s="69"/>
      <c r="G84" s="225"/>
      <c r="H84" s="171"/>
      <c r="I84" s="51"/>
    </row>
    <row r="85" ht="21.0" hidden="1" customHeight="1" outlineLevel="1">
      <c r="A85" s="171"/>
      <c r="B85" s="171"/>
      <c r="C85" s="171"/>
      <c r="D85" s="69"/>
      <c r="E85" s="69"/>
      <c r="F85" s="69"/>
      <c r="G85" s="225"/>
      <c r="H85" s="171"/>
      <c r="I85" s="51"/>
    </row>
    <row r="86" ht="21.0" hidden="1" customHeight="1" outlineLevel="1">
      <c r="A86" s="171"/>
      <c r="B86" s="171"/>
      <c r="C86" s="171"/>
      <c r="D86" s="69"/>
      <c r="E86" s="69"/>
      <c r="F86" s="69"/>
      <c r="G86" s="225"/>
      <c r="H86" s="171"/>
      <c r="I86" s="51"/>
    </row>
    <row r="87" ht="21.0" hidden="1" customHeight="1" outlineLevel="1">
      <c r="A87" s="171"/>
      <c r="B87" s="171"/>
      <c r="C87" s="171"/>
      <c r="D87" s="69"/>
      <c r="E87" s="69"/>
      <c r="F87" s="69"/>
      <c r="G87" s="225"/>
      <c r="H87" s="171"/>
      <c r="I87" s="51"/>
    </row>
    <row r="88" ht="21.0" hidden="1" customHeight="1" outlineLevel="1">
      <c r="A88" s="171"/>
      <c r="B88" s="171"/>
      <c r="C88" s="171"/>
      <c r="D88" s="69"/>
      <c r="E88" s="69"/>
      <c r="F88" s="69"/>
      <c r="G88" s="225"/>
      <c r="H88" s="171"/>
      <c r="I88" s="51"/>
    </row>
    <row r="89" ht="21.0" hidden="1" customHeight="1" outlineLevel="1">
      <c r="A89" s="171"/>
      <c r="B89" s="171"/>
      <c r="C89" s="171"/>
      <c r="D89" s="69"/>
      <c r="E89" s="69"/>
      <c r="F89" s="69"/>
      <c r="G89" s="225"/>
      <c r="H89" s="171"/>
      <c r="I89" s="51"/>
    </row>
    <row r="90" ht="21.0" hidden="1" customHeight="1" outlineLevel="1">
      <c r="A90" s="171"/>
      <c r="B90" s="171"/>
      <c r="C90" s="171"/>
      <c r="D90" s="69"/>
      <c r="E90" s="69"/>
      <c r="F90" s="69"/>
      <c r="G90" s="225"/>
      <c r="H90" s="171"/>
      <c r="I90" s="51"/>
    </row>
    <row r="91" ht="21.0" hidden="1" customHeight="1" outlineLevel="1">
      <c r="A91" s="171"/>
      <c r="B91" s="171"/>
      <c r="C91" s="171"/>
      <c r="D91" s="69"/>
      <c r="E91" s="69"/>
      <c r="F91" s="69"/>
      <c r="G91" s="225"/>
      <c r="H91" s="171"/>
      <c r="I91" s="51"/>
    </row>
    <row r="92" ht="21.0" hidden="1" customHeight="1" outlineLevel="1">
      <c r="A92" s="171"/>
      <c r="B92" s="171"/>
      <c r="C92" s="171"/>
      <c r="D92" s="69"/>
      <c r="E92" s="69"/>
      <c r="F92" s="69"/>
      <c r="G92" s="225"/>
      <c r="H92" s="171"/>
      <c r="I92" s="51"/>
    </row>
    <row r="93" ht="21.0" hidden="1" customHeight="1" outlineLevel="1">
      <c r="A93" s="171"/>
      <c r="B93" s="171"/>
      <c r="C93" s="171"/>
      <c r="D93" s="69"/>
      <c r="E93" s="69"/>
      <c r="F93" s="69"/>
      <c r="G93" s="225"/>
      <c r="H93" s="171"/>
      <c r="I93" s="51"/>
    </row>
    <row r="94" ht="21.0" hidden="1" customHeight="1" outlineLevel="1">
      <c r="A94" s="171"/>
      <c r="B94" s="171"/>
      <c r="C94" s="171"/>
      <c r="D94" s="69"/>
      <c r="E94" s="69"/>
      <c r="F94" s="69"/>
      <c r="G94" s="225"/>
      <c r="H94" s="171"/>
      <c r="I94" s="51"/>
    </row>
    <row r="95" ht="21.0" hidden="1" customHeight="1" outlineLevel="1">
      <c r="A95" s="171"/>
      <c r="B95" s="171"/>
      <c r="C95" s="171"/>
      <c r="D95" s="69"/>
      <c r="E95" s="69"/>
      <c r="F95" s="69"/>
      <c r="G95" s="225"/>
      <c r="H95" s="171"/>
      <c r="I95" s="51"/>
    </row>
    <row r="96" ht="21.0" hidden="1" customHeight="1" outlineLevel="1">
      <c r="A96" s="171"/>
      <c r="B96" s="171"/>
      <c r="C96" s="171"/>
      <c r="D96" s="69"/>
      <c r="E96" s="69"/>
      <c r="F96" s="69"/>
      <c r="G96" s="225"/>
      <c r="H96" s="171"/>
      <c r="I96" s="51"/>
    </row>
    <row r="97" ht="21.0" hidden="1" customHeight="1" outlineLevel="1">
      <c r="A97" s="171"/>
      <c r="B97" s="171"/>
      <c r="C97" s="171"/>
      <c r="D97" s="69"/>
      <c r="E97" s="69"/>
      <c r="F97" s="69"/>
      <c r="G97" s="225"/>
      <c r="H97" s="171"/>
      <c r="I97" s="51"/>
    </row>
    <row r="98" ht="21.0" hidden="1" customHeight="1" outlineLevel="1">
      <c r="A98" s="171"/>
      <c r="B98" s="171"/>
      <c r="C98" s="171"/>
      <c r="D98" s="69"/>
      <c r="E98" s="69"/>
      <c r="F98" s="69"/>
      <c r="G98" s="225"/>
      <c r="H98" s="171"/>
      <c r="I98" s="51"/>
    </row>
    <row r="99" ht="21.0" hidden="1" customHeight="1" outlineLevel="1">
      <c r="A99" s="171"/>
      <c r="B99" s="171"/>
      <c r="C99" s="171"/>
      <c r="D99" s="69"/>
      <c r="E99" s="69"/>
      <c r="F99" s="69"/>
      <c r="G99" s="225"/>
      <c r="H99" s="171"/>
      <c r="I99" s="51"/>
    </row>
    <row r="100" ht="21.0" hidden="1" customHeight="1" outlineLevel="1">
      <c r="A100" s="171"/>
      <c r="B100" s="171"/>
      <c r="C100" s="171"/>
      <c r="D100" s="69"/>
      <c r="E100" s="69"/>
      <c r="F100" s="69"/>
      <c r="G100" s="225"/>
      <c r="H100" s="171"/>
      <c r="I100" s="51"/>
    </row>
    <row r="101" ht="21.0" hidden="1" customHeight="1" outlineLevel="1">
      <c r="A101" s="171"/>
      <c r="B101" s="171"/>
      <c r="C101" s="171"/>
      <c r="D101" s="69"/>
      <c r="E101" s="69"/>
      <c r="F101" s="69"/>
      <c r="G101" s="225"/>
      <c r="H101" s="171"/>
      <c r="I101" s="51"/>
    </row>
    <row r="102" ht="21.0" hidden="1" customHeight="1" outlineLevel="1">
      <c r="A102" s="171"/>
      <c r="B102" s="171"/>
      <c r="C102" s="171"/>
      <c r="D102" s="69"/>
      <c r="E102" s="69"/>
      <c r="F102" s="69"/>
      <c r="G102" s="225"/>
      <c r="H102" s="171"/>
      <c r="I102" s="51"/>
    </row>
    <row r="103" ht="21.0" hidden="1" customHeight="1" outlineLevel="1">
      <c r="A103" s="171"/>
      <c r="B103" s="171"/>
      <c r="C103" s="171"/>
      <c r="D103" s="69"/>
      <c r="E103" s="69"/>
      <c r="F103" s="69"/>
      <c r="G103" s="225"/>
      <c r="H103" s="171"/>
      <c r="I103" s="51"/>
    </row>
    <row r="104" ht="21.0" hidden="1" customHeight="1" outlineLevel="1">
      <c r="A104" s="171"/>
      <c r="B104" s="171"/>
      <c r="C104" s="171"/>
      <c r="D104" s="69"/>
      <c r="E104" s="69"/>
      <c r="F104" s="69"/>
      <c r="G104" s="225"/>
      <c r="H104" s="171"/>
      <c r="I104" s="51"/>
    </row>
    <row r="105" ht="21.0" hidden="1" customHeight="1" outlineLevel="1">
      <c r="A105" s="171"/>
      <c r="B105" s="171"/>
      <c r="C105" s="171"/>
      <c r="D105" s="69"/>
      <c r="E105" s="69"/>
      <c r="F105" s="69"/>
      <c r="G105" s="225"/>
      <c r="H105" s="171"/>
      <c r="I105" s="51"/>
    </row>
    <row r="106" ht="21.0" hidden="1" customHeight="1" outlineLevel="1">
      <c r="A106" s="171"/>
      <c r="B106" s="171"/>
      <c r="C106" s="171"/>
      <c r="D106" s="69"/>
      <c r="E106" s="69"/>
      <c r="F106" s="69"/>
      <c r="G106" s="225"/>
      <c r="H106" s="171"/>
      <c r="I106" s="51"/>
    </row>
    <row r="107" ht="21.0" hidden="1" customHeight="1" outlineLevel="1">
      <c r="A107" s="171"/>
      <c r="B107" s="171"/>
      <c r="C107" s="171"/>
      <c r="D107" s="69"/>
      <c r="E107" s="69"/>
      <c r="F107" s="69"/>
      <c r="G107" s="225"/>
      <c r="H107" s="171"/>
      <c r="I107" s="51"/>
    </row>
    <row r="108" ht="21.0" customHeight="1">
      <c r="A108" s="171"/>
      <c r="B108" s="171"/>
      <c r="C108" s="171"/>
      <c r="D108" s="69"/>
      <c r="E108" s="69"/>
      <c r="F108" s="69"/>
      <c r="G108" s="225"/>
      <c r="H108" s="171"/>
      <c r="I108" s="51"/>
    </row>
  </sheetData>
  <mergeCells count="1">
    <mergeCell ref="D2:F2"/>
  </mergeCells>
  <conditionalFormatting sqref="A4:A108">
    <cfRule type="expression" dxfId="1" priority="1">
      <formula>NOT(COUNTIF(INDIRECT("Clients!"&amp;"A$4:A"),A4)&gt;0)*NOT(ISBLANK(A4))</formula>
    </cfRule>
  </conditionalFormatting>
  <conditionalFormatting sqref="A1:I1">
    <cfRule type="containsBlanks" dxfId="0" priority="2">
      <formula>LEN(TRIM(A1))=0</formula>
    </cfRule>
  </conditionalFormatting>
  <conditionalFormatting sqref="H4:H108">
    <cfRule type="expression" dxfId="0" priority="3">
      <formula>NOT(COUNTIF(INDIRECT("Sample Types!"&amp;"A$4:A"),H4)&gt;0)*NOT(ISBLANK(H4))</formula>
    </cfRule>
  </conditionalFormatting>
  <dataValidations>
    <dataValidation type="list" allowBlank="1" showErrorMessage="1" sqref="D4:D108">
      <formula1>"N,S"</formula1>
    </dataValidation>
    <dataValidation type="list" allowBlank="1" showErrorMessage="1" sqref="E4:E108">
      <formula1>"E,W"</formula1>
    </dataValidation>
    <dataValidation type="list" allowBlank="1" showErrorMessage="1" sqref="G4:G108">
      <formula1>"0,1"</formula1>
    </dataValidation>
    <dataValidation type="list" allowBlank="1" showInputMessage="1" showErrorMessage="1" prompt="Select a Sample Type for this Sample Point - Please select a valid  Sample Type for this Sample Point from the list. The list is maintained on the 'Sample Types' sheet.  If more than one Sample Type can be sampled at this Sample Point, please add entriies" sqref="H4:H108">
      <formula1>'Sample Types'!$A$4:$A108</formula1>
    </dataValidation>
    <dataValidation type="list" allowBlank="1" showErrorMessage="1" sqref="A4:A108">
      <formula1>Clients!$A$4:$A108</formula1>
    </dataValidation>
  </dataValidations>
  <printOptions gridLines="1" horizontalCentered="1"/>
  <pageMargins bottom="0.75" footer="0.0" header="0.0" left="0.7" right="0.7" top="0.75"/>
  <pageSetup fitToHeight="0" paperSize="9" cellComments="atEnd" orientation="portrait" pageOrder="overThenDown"/>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0.86"/>
    <col customWidth="1" min="2" max="2" width="54.43"/>
    <col customWidth="1" min="3" max="3" width="24.86"/>
  </cols>
  <sheetData>
    <row r="1" ht="28.5" hidden="1" customHeight="1" outlineLevel="1">
      <c r="A1" s="2" t="s">
        <v>60</v>
      </c>
      <c r="B1" s="2" t="s">
        <v>61</v>
      </c>
      <c r="C1" s="2"/>
    </row>
    <row r="2" ht="37.5" customHeight="1">
      <c r="A2" s="228" t="str">
        <f>HYPERLINK("https://www.bikalims.org/manual/instrument-interfacing/instrument-configuration","Instrument Types")</f>
        <v>Instrument Types</v>
      </c>
      <c r="B2" s="59"/>
      <c r="C2" s="101" t="str">
        <f>HYPERLINK("https://www.bikalabs.com","Creative Commons BYSA
Bika Lab Systems")</f>
        <v>Creative Commons BYSA
Bika Lab Systems</v>
      </c>
    </row>
    <row r="3" ht="24.0" customHeight="1">
      <c r="A3" s="127" t="s">
        <v>64</v>
      </c>
      <c r="B3" s="158" t="s">
        <v>2</v>
      </c>
      <c r="C3" s="229"/>
    </row>
    <row r="4" ht="21.0" customHeight="1">
      <c r="A4" s="31" t="s">
        <v>372</v>
      </c>
      <c r="B4" s="31" t="s">
        <v>373</v>
      </c>
      <c r="C4" s="36"/>
    </row>
    <row r="5" ht="21.0" customHeight="1">
      <c r="A5" s="31" t="s">
        <v>374</v>
      </c>
      <c r="B5" s="31" t="s">
        <v>375</v>
      </c>
      <c r="C5" s="36"/>
    </row>
    <row r="6" ht="21.0" customHeight="1">
      <c r="A6" s="31" t="s">
        <v>376</v>
      </c>
      <c r="B6" s="31"/>
      <c r="C6" s="36"/>
    </row>
    <row r="7" ht="21.0" customHeight="1">
      <c r="A7" s="31" t="s">
        <v>377</v>
      </c>
      <c r="B7" s="31"/>
      <c r="C7" s="36"/>
    </row>
    <row r="8" ht="21.0" customHeight="1">
      <c r="A8" s="31" t="s">
        <v>378</v>
      </c>
      <c r="B8" s="31"/>
      <c r="C8" s="36"/>
    </row>
    <row r="9" ht="21.0" customHeight="1">
      <c r="A9" s="31" t="s">
        <v>379</v>
      </c>
      <c r="B9" s="31" t="s">
        <v>380</v>
      </c>
      <c r="C9" s="36"/>
    </row>
    <row r="10" ht="21.0" customHeight="1">
      <c r="A10" s="31" t="s">
        <v>381</v>
      </c>
      <c r="B10" s="31"/>
      <c r="C10" s="36"/>
    </row>
    <row r="11" ht="21.0" customHeight="1">
      <c r="A11" s="31" t="s">
        <v>382</v>
      </c>
      <c r="B11" s="31"/>
      <c r="C11" s="36"/>
    </row>
    <row r="12" ht="21.0" customHeight="1">
      <c r="A12" s="31" t="s">
        <v>383</v>
      </c>
      <c r="B12" s="230"/>
      <c r="C12" s="36"/>
    </row>
    <row r="13" ht="21.0" customHeight="1">
      <c r="A13" s="31" t="s">
        <v>384</v>
      </c>
      <c r="B13" s="31" t="s">
        <v>385</v>
      </c>
      <c r="C13" s="36"/>
    </row>
    <row r="14" ht="21.0" customHeight="1">
      <c r="A14" s="31" t="s">
        <v>386</v>
      </c>
      <c r="B14" s="31"/>
      <c r="C14" s="36"/>
    </row>
    <row r="15" ht="21.0" customHeight="1">
      <c r="A15" s="31" t="s">
        <v>387</v>
      </c>
      <c r="B15" s="31"/>
      <c r="C15" s="36"/>
    </row>
    <row r="16" ht="21.0" customHeight="1" collapsed="1">
      <c r="A16" s="31" t="s">
        <v>388</v>
      </c>
      <c r="B16" s="31" t="s">
        <v>389</v>
      </c>
      <c r="C16" s="36"/>
    </row>
    <row r="17" ht="21.0" hidden="1" customHeight="1" outlineLevel="1">
      <c r="A17" s="231" t="s">
        <v>390</v>
      </c>
      <c r="B17" s="231" t="s">
        <v>391</v>
      </c>
      <c r="C17" s="36"/>
    </row>
    <row r="18" ht="21.0" hidden="1" customHeight="1" outlineLevel="1">
      <c r="A18" s="231" t="s">
        <v>392</v>
      </c>
      <c r="B18" s="232"/>
      <c r="C18" s="36"/>
    </row>
    <row r="19" ht="21.0" hidden="1" customHeight="1" outlineLevel="1">
      <c r="A19" s="231" t="s">
        <v>393</v>
      </c>
      <c r="B19" s="232"/>
      <c r="C19" s="36"/>
    </row>
    <row r="20" ht="21.0" hidden="1" customHeight="1" outlineLevel="1">
      <c r="A20" s="231" t="s">
        <v>394</v>
      </c>
      <c r="B20" s="232"/>
      <c r="C20" s="36"/>
    </row>
    <row r="21" ht="21.0" hidden="1" customHeight="1" outlineLevel="1">
      <c r="A21" s="231" t="s">
        <v>395</v>
      </c>
      <c r="B21" s="232"/>
      <c r="C21" s="36"/>
    </row>
    <row r="22" ht="21.0" hidden="1" customHeight="1" outlineLevel="1">
      <c r="A22" s="231" t="s">
        <v>396</v>
      </c>
      <c r="B22" s="231"/>
      <c r="C22" s="36"/>
    </row>
    <row r="23" ht="21.0" hidden="1" customHeight="1" outlineLevel="1">
      <c r="A23" s="231" t="s">
        <v>397</v>
      </c>
      <c r="B23" s="231" t="s">
        <v>398</v>
      </c>
      <c r="C23" s="36"/>
    </row>
    <row r="24" ht="21.0" hidden="1" customHeight="1" outlineLevel="1">
      <c r="A24" s="231" t="s">
        <v>399</v>
      </c>
      <c r="B24" s="232"/>
      <c r="C24" s="36"/>
    </row>
    <row r="25" ht="21.0" hidden="1" customHeight="1" outlineLevel="1">
      <c r="A25" s="231" t="s">
        <v>400</v>
      </c>
      <c r="B25" s="231" t="s">
        <v>401</v>
      </c>
      <c r="C25" s="36"/>
    </row>
    <row r="26" ht="21.0" hidden="1" customHeight="1" outlineLevel="1">
      <c r="A26" s="231" t="s">
        <v>402</v>
      </c>
      <c r="B26" s="231"/>
      <c r="C26" s="36"/>
    </row>
    <row r="27" ht="21.0" hidden="1" customHeight="1" outlineLevel="1">
      <c r="A27" s="231" t="s">
        <v>403</v>
      </c>
      <c r="B27" s="231"/>
      <c r="C27" s="36"/>
    </row>
    <row r="28" ht="21.0" hidden="1" customHeight="1" outlineLevel="1">
      <c r="A28" s="231" t="s">
        <v>404</v>
      </c>
      <c r="B28" s="231"/>
      <c r="C28" s="36"/>
    </row>
    <row r="29" ht="21.0" hidden="1" customHeight="1" outlineLevel="1">
      <c r="A29" s="231" t="s">
        <v>405</v>
      </c>
      <c r="B29" s="231"/>
      <c r="C29" s="36"/>
    </row>
    <row r="30" ht="21.0" hidden="1" customHeight="1" outlineLevel="1">
      <c r="A30" s="231" t="s">
        <v>406</v>
      </c>
      <c r="B30" s="231"/>
      <c r="C30" s="36"/>
    </row>
    <row r="31" ht="21.0" hidden="1" customHeight="1" outlineLevel="1">
      <c r="A31" s="231" t="s">
        <v>407</v>
      </c>
      <c r="B31" s="231" t="s">
        <v>408</v>
      </c>
      <c r="C31" s="36"/>
    </row>
    <row r="32" ht="21.0" hidden="1" customHeight="1" outlineLevel="1">
      <c r="A32" s="231" t="s">
        <v>409</v>
      </c>
      <c r="B32" s="231"/>
      <c r="C32" s="36"/>
    </row>
    <row r="33" ht="21.0" hidden="1" customHeight="1" outlineLevel="1">
      <c r="A33" s="231" t="s">
        <v>410</v>
      </c>
      <c r="B33" s="231" t="s">
        <v>411</v>
      </c>
      <c r="C33" s="36"/>
    </row>
    <row r="34" ht="21.0" hidden="1" customHeight="1" outlineLevel="1">
      <c r="A34" s="231" t="s">
        <v>412</v>
      </c>
      <c r="B34" s="232"/>
      <c r="C34" s="36"/>
    </row>
    <row r="35" ht="21.0" hidden="1" customHeight="1" outlineLevel="1">
      <c r="A35" s="231" t="s">
        <v>413</v>
      </c>
      <c r="B35" s="231"/>
      <c r="C35" s="36"/>
    </row>
    <row r="36" ht="21.0" hidden="1" customHeight="1" outlineLevel="1">
      <c r="A36" s="231" t="s">
        <v>414</v>
      </c>
      <c r="B36" s="231" t="s">
        <v>415</v>
      </c>
      <c r="C36" s="36"/>
    </row>
    <row r="37" ht="21.0" hidden="1" customHeight="1" outlineLevel="1">
      <c r="A37" s="231" t="s">
        <v>416</v>
      </c>
      <c r="B37" s="232"/>
      <c r="C37" s="36"/>
    </row>
    <row r="38" ht="21.0" hidden="1" customHeight="1" outlineLevel="1">
      <c r="A38" s="231" t="s">
        <v>417</v>
      </c>
      <c r="B38" s="231" t="s">
        <v>418</v>
      </c>
      <c r="C38" s="36"/>
    </row>
    <row r="39" ht="21.0" hidden="1" customHeight="1" outlineLevel="1">
      <c r="A39" s="231" t="s">
        <v>419</v>
      </c>
      <c r="B39" s="231"/>
      <c r="C39" s="36"/>
    </row>
    <row r="40" ht="21.0" hidden="1" customHeight="1" outlineLevel="1">
      <c r="A40" s="231" t="s">
        <v>420</v>
      </c>
      <c r="B40" s="231" t="s">
        <v>421</v>
      </c>
      <c r="C40" s="36"/>
    </row>
    <row r="41" ht="21.0" hidden="1" customHeight="1" outlineLevel="1">
      <c r="A41" s="231" t="s">
        <v>422</v>
      </c>
      <c r="B41" s="232"/>
      <c r="C41" s="36"/>
    </row>
    <row r="42" ht="21.0" hidden="1" customHeight="1" outlineLevel="1">
      <c r="A42" s="231" t="s">
        <v>423</v>
      </c>
      <c r="B42" s="231" t="s">
        <v>424</v>
      </c>
      <c r="C42" s="36"/>
    </row>
    <row r="43" ht="21.0" hidden="1" customHeight="1" outlineLevel="1">
      <c r="A43" s="231" t="s">
        <v>425</v>
      </c>
      <c r="B43" s="232"/>
      <c r="C43" s="36"/>
    </row>
    <row r="44" ht="21.0" hidden="1" customHeight="1" outlineLevel="1">
      <c r="A44" s="231" t="s">
        <v>426</v>
      </c>
      <c r="B44" s="232"/>
      <c r="C44" s="36"/>
    </row>
    <row r="45" ht="21.0" hidden="1" customHeight="1" outlineLevel="1">
      <c r="A45" s="231" t="s">
        <v>427</v>
      </c>
      <c r="B45" s="231"/>
      <c r="C45" s="36"/>
    </row>
    <row r="46" ht="21.0" hidden="1" customHeight="1" outlineLevel="1">
      <c r="A46" s="231" t="s">
        <v>428</v>
      </c>
      <c r="B46" s="231"/>
      <c r="C46" s="36"/>
    </row>
    <row r="47" ht="21.0" hidden="1" customHeight="1" outlineLevel="1">
      <c r="A47" s="231" t="s">
        <v>429</v>
      </c>
      <c r="B47" s="232"/>
      <c r="C47" s="36"/>
    </row>
    <row r="48" ht="21.0" hidden="1" customHeight="1" outlineLevel="1">
      <c r="A48" s="231" t="s">
        <v>430</v>
      </c>
      <c r="B48" s="232"/>
      <c r="C48" s="36"/>
    </row>
    <row r="49" ht="21.0" hidden="1" customHeight="1" outlineLevel="1">
      <c r="A49" s="231" t="s">
        <v>431</v>
      </c>
      <c r="B49" s="231" t="s">
        <v>432</v>
      </c>
      <c r="C49" s="36"/>
    </row>
    <row r="50" ht="21.0" hidden="1" customHeight="1" outlineLevel="1">
      <c r="A50" s="231" t="s">
        <v>433</v>
      </c>
      <c r="B50" s="231"/>
      <c r="C50" s="36"/>
    </row>
    <row r="51" ht="21.0" hidden="1" customHeight="1" outlineLevel="1">
      <c r="A51" s="231" t="s">
        <v>434</v>
      </c>
      <c r="B51" s="232"/>
      <c r="C51" s="36"/>
    </row>
    <row r="52" ht="21.0" hidden="1" customHeight="1" outlineLevel="1">
      <c r="A52" s="231" t="s">
        <v>435</v>
      </c>
      <c r="B52" s="231" t="s">
        <v>415</v>
      </c>
      <c r="C52" s="36"/>
    </row>
    <row r="53" ht="21.0" hidden="1" customHeight="1" outlineLevel="1">
      <c r="A53" s="231" t="s">
        <v>436</v>
      </c>
      <c r="B53" s="231" t="s">
        <v>437</v>
      </c>
      <c r="C53" s="36"/>
    </row>
    <row r="54" ht="21.0" hidden="1" customHeight="1" outlineLevel="1">
      <c r="A54" s="231" t="s">
        <v>438</v>
      </c>
      <c r="B54" s="231"/>
      <c r="C54" s="36"/>
    </row>
    <row r="55" ht="21.0" hidden="1" customHeight="1" outlineLevel="1">
      <c r="A55" s="231" t="s">
        <v>439</v>
      </c>
      <c r="B55" s="232"/>
      <c r="C55" s="36"/>
    </row>
    <row r="56" ht="21.0" hidden="1" customHeight="1" outlineLevel="1">
      <c r="A56" s="231" t="s">
        <v>440</v>
      </c>
      <c r="B56" s="231" t="s">
        <v>441</v>
      </c>
      <c r="C56" s="36"/>
    </row>
    <row r="57" ht="21.0" hidden="1" customHeight="1" outlineLevel="1">
      <c r="A57" s="231" t="s">
        <v>442</v>
      </c>
      <c r="B57" s="231" t="s">
        <v>443</v>
      </c>
      <c r="C57" s="36"/>
    </row>
    <row r="58" ht="21.0" hidden="1" customHeight="1" outlineLevel="1">
      <c r="A58" s="231" t="s">
        <v>444</v>
      </c>
      <c r="B58" s="232"/>
      <c r="C58" s="36"/>
    </row>
    <row r="59" ht="21.0" hidden="1" customHeight="1" outlineLevel="1">
      <c r="A59" s="231" t="s">
        <v>444</v>
      </c>
      <c r="B59" s="232"/>
      <c r="C59" s="36"/>
    </row>
    <row r="60" ht="21.0" hidden="1" customHeight="1" outlineLevel="1">
      <c r="A60" s="231" t="s">
        <v>445</v>
      </c>
      <c r="B60" s="231" t="s">
        <v>446</v>
      </c>
      <c r="C60" s="36"/>
    </row>
    <row r="61" ht="21.0" hidden="1" customHeight="1" outlineLevel="1">
      <c r="A61" s="231" t="s">
        <v>447</v>
      </c>
      <c r="B61" s="232"/>
      <c r="C61" s="36"/>
    </row>
    <row r="62" ht="21.0" hidden="1" customHeight="1" outlineLevel="1">
      <c r="A62" s="231" t="s">
        <v>448</v>
      </c>
      <c r="B62" s="232"/>
      <c r="C62" s="36"/>
    </row>
    <row r="63" ht="21.0" hidden="1" customHeight="1" outlineLevel="1">
      <c r="A63" s="231" t="s">
        <v>449</v>
      </c>
      <c r="B63" s="231"/>
      <c r="C63" s="36"/>
    </row>
    <row r="64" ht="21.0" hidden="1" customHeight="1" outlineLevel="1">
      <c r="A64" s="231" t="s">
        <v>450</v>
      </c>
      <c r="B64" s="231" t="s">
        <v>451</v>
      </c>
      <c r="C64" s="36"/>
    </row>
    <row r="65" ht="21.0" hidden="1" customHeight="1" outlineLevel="1">
      <c r="A65" s="231" t="s">
        <v>452</v>
      </c>
      <c r="B65" s="231" t="s">
        <v>453</v>
      </c>
      <c r="C65" s="36"/>
    </row>
    <row r="66" ht="21.0" hidden="1" customHeight="1" outlineLevel="1">
      <c r="A66" s="231" t="s">
        <v>454</v>
      </c>
      <c r="B66" s="231"/>
      <c r="C66" s="36"/>
    </row>
    <row r="67" ht="21.0" hidden="1" customHeight="1" outlineLevel="1">
      <c r="A67" s="231" t="s">
        <v>455</v>
      </c>
      <c r="B67" s="231"/>
      <c r="C67" s="36"/>
    </row>
    <row r="68" ht="21.0" hidden="1" customHeight="1" outlineLevel="1">
      <c r="A68" s="231" t="s">
        <v>456</v>
      </c>
      <c r="B68" s="232"/>
      <c r="C68" s="36"/>
    </row>
    <row r="69" ht="21.0" hidden="1" customHeight="1" outlineLevel="1">
      <c r="A69" s="231" t="s">
        <v>457</v>
      </c>
      <c r="B69" s="232"/>
      <c r="C69" s="36"/>
    </row>
    <row r="70" ht="21.0" hidden="1" customHeight="1" outlineLevel="1">
      <c r="A70" s="231" t="s">
        <v>458</v>
      </c>
      <c r="B70" s="232"/>
      <c r="C70" s="36"/>
    </row>
    <row r="71" ht="21.0" hidden="1" customHeight="1" outlineLevel="1">
      <c r="A71" s="231" t="s">
        <v>459</v>
      </c>
      <c r="B71" s="231"/>
      <c r="C71" s="36"/>
    </row>
    <row r="72" ht="21.0" hidden="1" customHeight="1" outlineLevel="1">
      <c r="A72" s="231" t="s">
        <v>460</v>
      </c>
      <c r="B72" s="232"/>
      <c r="C72" s="36"/>
    </row>
    <row r="73" ht="21.0" hidden="1" customHeight="1" outlineLevel="1">
      <c r="A73" s="231" t="s">
        <v>461</v>
      </c>
      <c r="B73" s="232"/>
      <c r="C73" s="36"/>
    </row>
    <row r="74" ht="21.0" hidden="1" customHeight="1" outlineLevel="1">
      <c r="A74" s="231" t="s">
        <v>462</v>
      </c>
      <c r="B74" s="232"/>
      <c r="C74" s="36"/>
    </row>
    <row r="75" ht="21.0" hidden="1" customHeight="1" outlineLevel="1">
      <c r="A75" s="231" t="s">
        <v>463</v>
      </c>
      <c r="B75" s="231"/>
      <c r="C75" s="36"/>
    </row>
    <row r="76" ht="21.0" hidden="1" customHeight="1" outlineLevel="1">
      <c r="A76" s="231" t="s">
        <v>464</v>
      </c>
      <c r="B76" s="232"/>
      <c r="C76" s="36"/>
    </row>
    <row r="77" ht="21.0" hidden="1" customHeight="1" outlineLevel="1">
      <c r="A77" s="231" t="s">
        <v>465</v>
      </c>
      <c r="B77" s="231" t="s">
        <v>466</v>
      </c>
      <c r="C77" s="36"/>
    </row>
    <row r="78" ht="21.0" hidden="1" customHeight="1" outlineLevel="1">
      <c r="A78" s="231" t="s">
        <v>467</v>
      </c>
      <c r="B78" s="232"/>
      <c r="C78" s="36"/>
    </row>
    <row r="79" ht="21.0" hidden="1" customHeight="1" outlineLevel="1">
      <c r="A79" s="231" t="s">
        <v>468</v>
      </c>
      <c r="B79" s="231" t="s">
        <v>469</v>
      </c>
      <c r="C79" s="36"/>
    </row>
    <row r="80" ht="21.0" hidden="1" customHeight="1" outlineLevel="1">
      <c r="A80" s="231" t="s">
        <v>470</v>
      </c>
      <c r="B80" s="231"/>
      <c r="C80" s="36"/>
    </row>
    <row r="81" ht="21.0" hidden="1" customHeight="1" outlineLevel="1">
      <c r="A81" s="231" t="s">
        <v>471</v>
      </c>
      <c r="B81" s="231" t="s">
        <v>472</v>
      </c>
      <c r="C81" s="36"/>
    </row>
    <row r="82" ht="21.0" hidden="1" customHeight="1" outlineLevel="1">
      <c r="A82" s="231" t="s">
        <v>473</v>
      </c>
      <c r="B82" s="232"/>
      <c r="C82" s="36"/>
    </row>
    <row r="83" ht="21.0" hidden="1" customHeight="1" outlineLevel="1">
      <c r="A83" s="231" t="s">
        <v>474</v>
      </c>
      <c r="B83" s="231" t="s">
        <v>475</v>
      </c>
      <c r="C83" s="36"/>
    </row>
    <row r="84" ht="21.0" hidden="1" customHeight="1" outlineLevel="1">
      <c r="A84" s="231" t="s">
        <v>476</v>
      </c>
      <c r="B84" s="231" t="s">
        <v>477</v>
      </c>
      <c r="C84" s="36"/>
    </row>
    <row r="85" ht="21.0" hidden="1" customHeight="1" outlineLevel="1">
      <c r="A85" s="231" t="s">
        <v>478</v>
      </c>
      <c r="B85" s="231" t="s">
        <v>479</v>
      </c>
      <c r="C85" s="36"/>
    </row>
    <row r="86" ht="21.0" hidden="1" customHeight="1" outlineLevel="1">
      <c r="A86" s="231" t="s">
        <v>480</v>
      </c>
      <c r="B86" s="231"/>
      <c r="C86" s="36"/>
    </row>
    <row r="87" ht="21.0" hidden="1" customHeight="1" outlineLevel="1">
      <c r="A87" s="231" t="s">
        <v>481</v>
      </c>
      <c r="B87" s="231"/>
      <c r="C87" s="36"/>
    </row>
    <row r="88" ht="21.0" hidden="1" customHeight="1" outlineLevel="1">
      <c r="A88" s="231" t="s">
        <v>482</v>
      </c>
      <c r="B88" s="231"/>
      <c r="C88" s="36"/>
    </row>
    <row r="89" ht="21.0" hidden="1" customHeight="1" outlineLevel="1">
      <c r="A89" s="231" t="s">
        <v>483</v>
      </c>
      <c r="B89" s="232"/>
      <c r="C89" s="36"/>
    </row>
    <row r="90" ht="21.0" hidden="1" customHeight="1" outlineLevel="1">
      <c r="A90" s="231" t="s">
        <v>484</v>
      </c>
      <c r="B90" s="231"/>
      <c r="C90" s="36"/>
    </row>
    <row r="91" ht="21.0" hidden="1" customHeight="1" outlineLevel="1">
      <c r="A91" s="231" t="s">
        <v>485</v>
      </c>
      <c r="B91" s="231"/>
      <c r="C91" s="36"/>
    </row>
    <row r="92" ht="21.0" hidden="1" customHeight="1" outlineLevel="1">
      <c r="A92" s="231" t="s">
        <v>486</v>
      </c>
      <c r="B92" s="232"/>
      <c r="C92" s="36"/>
    </row>
    <row r="93" ht="21.0" hidden="1" customHeight="1" outlineLevel="1">
      <c r="A93" s="231" t="s">
        <v>487</v>
      </c>
      <c r="B93" s="231"/>
      <c r="C93" s="36"/>
    </row>
    <row r="94" ht="21.0" hidden="1" customHeight="1" outlineLevel="1">
      <c r="A94" s="231" t="s">
        <v>488</v>
      </c>
      <c r="B94" s="231"/>
      <c r="C94" s="36"/>
    </row>
    <row r="95" ht="21.0" hidden="1" customHeight="1" outlineLevel="1">
      <c r="A95" s="231" t="s">
        <v>489</v>
      </c>
      <c r="B95" s="231"/>
      <c r="C95" s="36"/>
    </row>
    <row r="96" ht="21.0" hidden="1" customHeight="1" outlineLevel="1">
      <c r="A96" s="231" t="s">
        <v>490</v>
      </c>
      <c r="B96" s="232"/>
      <c r="C96" s="36"/>
    </row>
    <row r="97" ht="21.0" hidden="1" customHeight="1" outlineLevel="1">
      <c r="A97" s="231" t="s">
        <v>491</v>
      </c>
      <c r="B97" s="232"/>
      <c r="C97" s="36"/>
    </row>
    <row r="98" ht="21.0" hidden="1" customHeight="1" outlineLevel="1">
      <c r="A98" s="231" t="s">
        <v>492</v>
      </c>
      <c r="B98" s="232"/>
      <c r="C98" s="36"/>
    </row>
    <row r="99" ht="21.0" hidden="1" customHeight="1" outlineLevel="1">
      <c r="A99" s="231" t="s">
        <v>493</v>
      </c>
      <c r="B99" s="231"/>
      <c r="C99" s="36"/>
    </row>
    <row r="100" ht="21.0" hidden="1" customHeight="1" outlineLevel="1">
      <c r="A100" s="231" t="s">
        <v>494</v>
      </c>
      <c r="B100" s="231"/>
      <c r="C100" s="36"/>
    </row>
    <row r="101" ht="21.0" hidden="1" customHeight="1" outlineLevel="1">
      <c r="A101" s="231" t="s">
        <v>495</v>
      </c>
      <c r="B101" s="232"/>
      <c r="C101" s="36"/>
    </row>
    <row r="102" ht="21.0" hidden="1" customHeight="1" outlineLevel="1">
      <c r="A102" s="231" t="s">
        <v>496</v>
      </c>
      <c r="B102" s="231" t="s">
        <v>497</v>
      </c>
      <c r="C102" s="36"/>
    </row>
    <row r="103" ht="21.0" hidden="1" customHeight="1" outlineLevel="1">
      <c r="A103" s="231" t="s">
        <v>498</v>
      </c>
      <c r="B103" s="231"/>
      <c r="C103" s="36"/>
    </row>
    <row r="104" ht="21.0" hidden="1" customHeight="1" outlineLevel="1">
      <c r="A104" s="231" t="s">
        <v>499</v>
      </c>
      <c r="B104" s="232"/>
      <c r="C104" s="36"/>
    </row>
    <row r="105" ht="21.0" hidden="1" customHeight="1" outlineLevel="1">
      <c r="A105" s="231" t="s">
        <v>500</v>
      </c>
      <c r="B105" s="231"/>
      <c r="C105" s="36"/>
    </row>
    <row r="106" ht="21.0" hidden="1" customHeight="1" outlineLevel="1">
      <c r="A106" s="231" t="s">
        <v>501</v>
      </c>
      <c r="B106" s="231"/>
      <c r="C106" s="36"/>
    </row>
    <row r="107" ht="21.0" hidden="1" customHeight="1" outlineLevel="1">
      <c r="A107" s="231" t="s">
        <v>502</v>
      </c>
      <c r="B107" s="232"/>
      <c r="C107" s="36"/>
    </row>
    <row r="108" ht="21.0" hidden="1" customHeight="1" outlineLevel="1">
      <c r="A108" s="231" t="s">
        <v>503</v>
      </c>
      <c r="B108" s="232"/>
      <c r="C108" s="36"/>
    </row>
    <row r="109" ht="21.0" hidden="1" customHeight="1" outlineLevel="1">
      <c r="A109" s="231" t="s">
        <v>504</v>
      </c>
      <c r="B109" s="231"/>
      <c r="C109" s="36"/>
    </row>
    <row r="110" ht="21.0" hidden="1" customHeight="1" outlineLevel="1">
      <c r="A110" s="231" t="s">
        <v>505</v>
      </c>
      <c r="B110" s="231"/>
      <c r="C110" s="36"/>
    </row>
    <row r="111" ht="21.0" hidden="1" customHeight="1" outlineLevel="1">
      <c r="A111" s="231"/>
      <c r="B111" s="231"/>
      <c r="C111" s="36"/>
    </row>
    <row r="112" ht="21.0" hidden="1" customHeight="1" outlineLevel="1">
      <c r="A112" s="231"/>
      <c r="B112" s="231"/>
      <c r="C112" s="36"/>
    </row>
    <row r="113" ht="21.0" hidden="1" customHeight="1" outlineLevel="1">
      <c r="A113" s="231"/>
      <c r="B113" s="231"/>
      <c r="C113" s="36"/>
    </row>
    <row r="114" ht="21.0" hidden="1" customHeight="1" outlineLevel="1">
      <c r="A114" s="38"/>
      <c r="B114" s="38"/>
      <c r="C114" s="36"/>
    </row>
    <row r="115" ht="21.0" hidden="1" customHeight="1" outlineLevel="1">
      <c r="A115" s="38"/>
      <c r="B115" s="38"/>
      <c r="C115" s="36"/>
    </row>
    <row r="116" ht="21.0" hidden="1" customHeight="1" outlineLevel="1">
      <c r="A116" s="38"/>
      <c r="B116" s="38"/>
      <c r="C116" s="36"/>
    </row>
    <row r="117" ht="21.0" hidden="1" customHeight="1" outlineLevel="1">
      <c r="A117" s="38"/>
      <c r="B117" s="38"/>
      <c r="C117" s="36"/>
    </row>
    <row r="118" ht="21.0" hidden="1" customHeight="1" outlineLevel="1">
      <c r="A118" s="38"/>
      <c r="B118" s="38"/>
      <c r="C118" s="36"/>
    </row>
    <row r="119" ht="21.0" hidden="1" customHeight="1" outlineLevel="1">
      <c r="A119" s="38"/>
      <c r="B119" s="38"/>
      <c r="C119" s="36"/>
    </row>
    <row r="120" ht="21.0" hidden="1" customHeight="1" outlineLevel="1">
      <c r="A120" s="38"/>
      <c r="B120" s="38"/>
      <c r="C120" s="36"/>
    </row>
    <row r="121" ht="21.0" customHeight="1">
      <c r="A121" s="38"/>
      <c r="B121" s="38"/>
      <c r="C121" s="36"/>
    </row>
  </sheetData>
  <conditionalFormatting sqref="A1:C1">
    <cfRule type="containsBlanks" dxfId="0" priority="1">
      <formula>LEN(TRIM(A1))=0</formula>
    </cfRule>
  </conditionalFormatting>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9999"/>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2" width="32.0"/>
    <col customWidth="1" min="3" max="3" width="29.71"/>
  </cols>
  <sheetData>
    <row r="1" ht="24.75" hidden="1" customHeight="1" outlineLevel="1">
      <c r="A1" s="2" t="s">
        <v>506</v>
      </c>
      <c r="B1" s="2" t="s">
        <v>325</v>
      </c>
      <c r="C1" s="2"/>
    </row>
    <row r="2" ht="37.5" customHeight="1">
      <c r="A2" s="215" t="s">
        <v>507</v>
      </c>
      <c r="B2" s="115"/>
      <c r="C2" s="101" t="str">
        <f>HYPERLINK("https://www.bikalabs.com","Creative Commons BYSA
Bika Lab Systems")</f>
        <v>Creative Commons BYSA
Bika Lab Systems</v>
      </c>
    </row>
    <row r="3" ht="24.0" customHeight="1">
      <c r="A3" s="22" t="s">
        <v>508</v>
      </c>
      <c r="B3" s="22" t="s">
        <v>509</v>
      </c>
      <c r="C3" s="222"/>
    </row>
    <row r="4" ht="21.0" customHeight="1">
      <c r="A4" s="168" t="s">
        <v>344</v>
      </c>
      <c r="B4" s="168" t="s">
        <v>349</v>
      </c>
      <c r="C4" s="107"/>
    </row>
    <row r="5" ht="21.0" customHeight="1">
      <c r="A5" s="180"/>
      <c r="B5" s="180"/>
      <c r="C5" s="178"/>
    </row>
    <row r="6" ht="21.0" customHeight="1">
      <c r="A6" s="180"/>
      <c r="B6" s="180"/>
      <c r="C6" s="178"/>
    </row>
    <row r="7" ht="21.0" customHeight="1">
      <c r="A7" s="180"/>
      <c r="B7" s="180"/>
      <c r="C7" s="178"/>
    </row>
    <row r="8" ht="21.0" customHeight="1">
      <c r="A8" s="180"/>
      <c r="B8" s="180"/>
      <c r="C8" s="178"/>
    </row>
    <row r="9" ht="21.0" customHeight="1">
      <c r="A9" s="180"/>
      <c r="B9" s="180"/>
      <c r="C9" s="178"/>
    </row>
    <row r="10" ht="21.0" customHeight="1">
      <c r="A10" s="180"/>
      <c r="B10" s="180"/>
      <c r="C10" s="178"/>
    </row>
    <row r="11" ht="21.0" customHeight="1">
      <c r="A11" s="180"/>
      <c r="B11" s="180"/>
      <c r="C11" s="178"/>
    </row>
    <row r="12" ht="21.0" customHeight="1">
      <c r="A12" s="180"/>
      <c r="B12" s="180"/>
      <c r="C12" s="178"/>
    </row>
    <row r="13" ht="21.0" customHeight="1">
      <c r="A13" s="180"/>
      <c r="B13" s="180"/>
      <c r="C13" s="178"/>
    </row>
    <row r="14" ht="21.0" customHeight="1">
      <c r="A14" s="180"/>
      <c r="B14" s="180"/>
      <c r="C14" s="178"/>
    </row>
    <row r="15" ht="21.0" customHeight="1">
      <c r="A15" s="180"/>
      <c r="B15" s="180"/>
      <c r="C15" s="178"/>
    </row>
    <row r="16" ht="21.0" customHeight="1" collapsed="1">
      <c r="A16" s="180"/>
      <c r="B16" s="180"/>
      <c r="C16" s="178"/>
    </row>
    <row r="17" ht="21.0" hidden="1" customHeight="1" outlineLevel="1">
      <c r="A17" s="180"/>
      <c r="B17" s="180"/>
      <c r="C17" s="178"/>
    </row>
    <row r="18" ht="21.0" hidden="1" customHeight="1" outlineLevel="1">
      <c r="A18" s="180"/>
      <c r="B18" s="180"/>
      <c r="C18" s="178"/>
    </row>
    <row r="19" ht="21.0" hidden="1" customHeight="1" outlineLevel="1">
      <c r="A19" s="180"/>
      <c r="B19" s="180"/>
      <c r="C19" s="178"/>
    </row>
    <row r="20" ht="21.0" hidden="1" customHeight="1" outlineLevel="1">
      <c r="A20" s="180"/>
      <c r="B20" s="180"/>
      <c r="C20" s="178"/>
    </row>
    <row r="21" ht="21.0" hidden="1" customHeight="1" outlineLevel="1">
      <c r="A21" s="180"/>
      <c r="B21" s="180"/>
      <c r="C21" s="178"/>
    </row>
    <row r="22" ht="21.0" hidden="1" customHeight="1" outlineLevel="1">
      <c r="A22" s="180"/>
      <c r="B22" s="180"/>
      <c r="C22" s="178"/>
    </row>
    <row r="23" ht="21.0" hidden="1" customHeight="1" outlineLevel="1">
      <c r="A23" s="180"/>
      <c r="B23" s="180"/>
      <c r="C23" s="178"/>
    </row>
    <row r="24" ht="21.0" hidden="1" customHeight="1" outlineLevel="1">
      <c r="A24" s="180"/>
      <c r="B24" s="180"/>
      <c r="C24" s="178"/>
    </row>
    <row r="25" ht="21.0" hidden="1" customHeight="1" outlineLevel="1">
      <c r="A25" s="180"/>
      <c r="B25" s="180"/>
      <c r="C25" s="178"/>
    </row>
    <row r="26" ht="21.0" hidden="1" customHeight="1" outlineLevel="1">
      <c r="A26" s="180"/>
      <c r="B26" s="180"/>
      <c r="C26" s="178"/>
    </row>
    <row r="27" ht="21.0" hidden="1" customHeight="1" outlineLevel="1">
      <c r="A27" s="180"/>
      <c r="B27" s="180"/>
      <c r="C27" s="178"/>
    </row>
    <row r="28" ht="21.0" hidden="1" customHeight="1" outlineLevel="1">
      <c r="A28" s="180"/>
      <c r="B28" s="180"/>
      <c r="C28" s="178"/>
    </row>
    <row r="29" ht="21.0" hidden="1" customHeight="1" outlineLevel="1">
      <c r="A29" s="180"/>
      <c r="B29" s="180"/>
      <c r="C29" s="178"/>
    </row>
    <row r="30" ht="21.0" hidden="1" customHeight="1" outlineLevel="1">
      <c r="A30" s="180"/>
      <c r="B30" s="180"/>
      <c r="C30" s="178"/>
    </row>
    <row r="31" ht="21.0" hidden="1" customHeight="1" outlineLevel="1">
      <c r="A31" s="180"/>
      <c r="B31" s="180"/>
      <c r="C31" s="178"/>
    </row>
    <row r="32" ht="21.0" hidden="1" customHeight="1" outlineLevel="1">
      <c r="A32" s="180"/>
      <c r="B32" s="180"/>
      <c r="C32" s="178"/>
    </row>
    <row r="33" ht="21.0" hidden="1" customHeight="1" outlineLevel="1">
      <c r="A33" s="180"/>
      <c r="B33" s="180"/>
      <c r="C33" s="178"/>
    </row>
    <row r="34" ht="21.0" hidden="1" customHeight="1" outlineLevel="1">
      <c r="A34" s="180"/>
      <c r="B34" s="180"/>
      <c r="C34" s="178"/>
    </row>
    <row r="35" ht="21.0" hidden="1" customHeight="1" outlineLevel="1">
      <c r="A35" s="180"/>
      <c r="B35" s="180"/>
      <c r="C35" s="178"/>
    </row>
    <row r="36" ht="21.0" hidden="1" customHeight="1" outlineLevel="1">
      <c r="A36" s="180"/>
      <c r="B36" s="180"/>
      <c r="C36" s="178"/>
    </row>
    <row r="37" ht="21.0" hidden="1" customHeight="1" outlineLevel="1">
      <c r="A37" s="180"/>
      <c r="B37" s="180"/>
      <c r="C37" s="178"/>
    </row>
    <row r="38" ht="21.0" hidden="1" customHeight="1" outlineLevel="1">
      <c r="A38" s="180"/>
      <c r="B38" s="180"/>
      <c r="C38" s="178"/>
    </row>
    <row r="39" ht="21.0" hidden="1" customHeight="1" outlineLevel="1">
      <c r="A39" s="180"/>
      <c r="B39" s="180"/>
      <c r="C39" s="178"/>
    </row>
    <row r="40" ht="21.0" hidden="1" customHeight="1" outlineLevel="1">
      <c r="A40" s="180"/>
      <c r="B40" s="180"/>
      <c r="C40" s="178"/>
    </row>
    <row r="41" ht="21.0" hidden="1" customHeight="1" outlineLevel="1">
      <c r="A41" s="180"/>
      <c r="B41" s="180"/>
      <c r="C41" s="178"/>
    </row>
    <row r="42" ht="21.0" hidden="1" customHeight="1" outlineLevel="1">
      <c r="A42" s="180"/>
      <c r="B42" s="180"/>
      <c r="C42" s="178"/>
    </row>
    <row r="43" ht="21.0" hidden="1" customHeight="1" outlineLevel="1">
      <c r="A43" s="180"/>
      <c r="B43" s="180"/>
      <c r="C43" s="178"/>
    </row>
    <row r="44" ht="21.0" hidden="1" customHeight="1" outlineLevel="1">
      <c r="A44" s="180"/>
      <c r="B44" s="180"/>
      <c r="C44" s="178"/>
    </row>
    <row r="45" ht="21.0" hidden="1" customHeight="1" outlineLevel="1">
      <c r="A45" s="180"/>
      <c r="B45" s="180"/>
      <c r="C45" s="178"/>
    </row>
    <row r="46" ht="21.0" hidden="1" customHeight="1" outlineLevel="1">
      <c r="A46" s="180"/>
      <c r="B46" s="180"/>
      <c r="C46" s="178"/>
    </row>
    <row r="47" ht="21.0" hidden="1" customHeight="1" outlineLevel="1">
      <c r="A47" s="180"/>
      <c r="B47" s="180"/>
      <c r="C47" s="178"/>
    </row>
    <row r="48" ht="21.0" hidden="1" customHeight="1" outlineLevel="1">
      <c r="A48" s="180"/>
      <c r="B48" s="180"/>
      <c r="C48" s="178"/>
    </row>
    <row r="49" ht="21.0" hidden="1" customHeight="1" outlineLevel="1">
      <c r="A49" s="180"/>
      <c r="B49" s="180"/>
      <c r="C49" s="178"/>
    </row>
    <row r="50" ht="21.0" hidden="1" customHeight="1" outlineLevel="1">
      <c r="A50" s="180"/>
      <c r="B50" s="180"/>
      <c r="C50" s="178"/>
    </row>
    <row r="51" ht="21.0" hidden="1" customHeight="1" outlineLevel="1">
      <c r="A51" s="180"/>
      <c r="B51" s="180"/>
      <c r="C51" s="178"/>
    </row>
    <row r="52" ht="21.0" hidden="1" customHeight="1" outlineLevel="1">
      <c r="A52" s="180"/>
      <c r="B52" s="180"/>
      <c r="C52" s="178"/>
    </row>
    <row r="53" ht="21.0" hidden="1" customHeight="1" outlineLevel="1">
      <c r="A53" s="180"/>
      <c r="B53" s="180"/>
      <c r="C53" s="178"/>
    </row>
    <row r="54" ht="21.0" hidden="1" customHeight="1" outlineLevel="1">
      <c r="A54" s="180"/>
      <c r="B54" s="180"/>
      <c r="C54" s="178"/>
    </row>
    <row r="55" ht="21.0" hidden="1" customHeight="1" outlineLevel="1">
      <c r="A55" s="180"/>
      <c r="B55" s="180"/>
      <c r="C55" s="178"/>
    </row>
    <row r="56" ht="21.0" hidden="1" customHeight="1" outlineLevel="1">
      <c r="A56" s="180"/>
      <c r="B56" s="180"/>
      <c r="C56" s="178"/>
    </row>
    <row r="57" ht="21.0" hidden="1" customHeight="1" outlineLevel="1">
      <c r="A57" s="180"/>
      <c r="B57" s="180"/>
      <c r="C57" s="178"/>
    </row>
    <row r="58" ht="21.0" hidden="1" customHeight="1" outlineLevel="1">
      <c r="A58" s="180"/>
      <c r="B58" s="180"/>
      <c r="C58" s="178"/>
    </row>
    <row r="59" ht="21.0" hidden="1" customHeight="1" outlineLevel="1">
      <c r="A59" s="180"/>
      <c r="B59" s="180"/>
      <c r="C59" s="178"/>
    </row>
    <row r="60" ht="21.0" hidden="1" customHeight="1" outlineLevel="1">
      <c r="A60" s="180"/>
      <c r="B60" s="180"/>
      <c r="C60" s="178"/>
    </row>
    <row r="61" ht="21.0" hidden="1" customHeight="1" outlineLevel="1">
      <c r="A61" s="180"/>
      <c r="B61" s="180"/>
      <c r="C61" s="178"/>
    </row>
    <row r="62" ht="21.0" hidden="1" customHeight="1" outlineLevel="1">
      <c r="A62" s="180"/>
      <c r="B62" s="180"/>
      <c r="C62" s="178"/>
    </row>
    <row r="63" ht="21.0" hidden="1" customHeight="1" outlineLevel="1">
      <c r="A63" s="180"/>
      <c r="B63" s="180"/>
      <c r="C63" s="178"/>
    </row>
    <row r="64" ht="21.0" hidden="1" customHeight="1" outlineLevel="1">
      <c r="A64" s="180"/>
      <c r="B64" s="180"/>
      <c r="C64" s="178"/>
    </row>
    <row r="65" ht="21.0" hidden="1" customHeight="1" outlineLevel="1">
      <c r="A65" s="180"/>
      <c r="B65" s="180"/>
      <c r="C65" s="178"/>
    </row>
    <row r="66" ht="21.0" hidden="1" customHeight="1" outlineLevel="1">
      <c r="A66" s="180"/>
      <c r="B66" s="180"/>
      <c r="C66" s="178"/>
    </row>
    <row r="67" ht="21.0" hidden="1" customHeight="1" outlineLevel="1">
      <c r="A67" s="180"/>
      <c r="B67" s="180"/>
      <c r="C67" s="178"/>
    </row>
    <row r="68" ht="21.0" hidden="1" customHeight="1" outlineLevel="1">
      <c r="A68" s="180"/>
      <c r="B68" s="180"/>
      <c r="C68" s="178"/>
    </row>
    <row r="69" ht="21.0" hidden="1" customHeight="1" outlineLevel="1">
      <c r="A69" s="180"/>
      <c r="B69" s="180"/>
      <c r="C69" s="178"/>
    </row>
    <row r="70" ht="21.0" hidden="1" customHeight="1" outlineLevel="1">
      <c r="A70" s="180"/>
      <c r="B70" s="180"/>
      <c r="C70" s="178"/>
    </row>
    <row r="71" ht="21.0" hidden="1" customHeight="1" outlineLevel="1">
      <c r="A71" s="180"/>
      <c r="B71" s="180"/>
      <c r="C71" s="178"/>
    </row>
    <row r="72" ht="21.0" hidden="1" customHeight="1" outlineLevel="1">
      <c r="A72" s="180"/>
      <c r="B72" s="180"/>
      <c r="C72" s="178"/>
    </row>
    <row r="73" ht="21.0" hidden="1" customHeight="1" outlineLevel="1">
      <c r="A73" s="180"/>
      <c r="B73" s="180"/>
      <c r="C73" s="178"/>
    </row>
    <row r="74" ht="21.0" hidden="1" customHeight="1" outlineLevel="1">
      <c r="A74" s="180"/>
      <c r="B74" s="180"/>
      <c r="C74" s="178"/>
    </row>
    <row r="75" ht="21.0" hidden="1" customHeight="1" outlineLevel="1">
      <c r="A75" s="180"/>
      <c r="B75" s="180"/>
      <c r="C75" s="178"/>
    </row>
    <row r="76" ht="21.0" hidden="1" customHeight="1" outlineLevel="1">
      <c r="A76" s="180"/>
      <c r="B76" s="180"/>
      <c r="C76" s="178"/>
    </row>
    <row r="77" ht="21.0" hidden="1" customHeight="1" outlineLevel="1">
      <c r="A77" s="180"/>
      <c r="B77" s="180"/>
      <c r="C77" s="178"/>
    </row>
    <row r="78" ht="21.0" hidden="1" customHeight="1" outlineLevel="1">
      <c r="A78" s="180"/>
      <c r="B78" s="180"/>
      <c r="C78" s="178"/>
    </row>
    <row r="79" ht="21.0" hidden="1" customHeight="1" outlineLevel="1">
      <c r="A79" s="180"/>
      <c r="B79" s="180"/>
      <c r="C79" s="178"/>
    </row>
    <row r="80" ht="21.0" hidden="1" customHeight="1" outlineLevel="1">
      <c r="A80" s="180"/>
      <c r="B80" s="180"/>
      <c r="C80" s="178"/>
    </row>
    <row r="81" ht="21.0" hidden="1" customHeight="1" outlineLevel="1">
      <c r="A81" s="180"/>
      <c r="B81" s="180"/>
      <c r="C81" s="178"/>
    </row>
    <row r="82" ht="21.0" hidden="1" customHeight="1" outlineLevel="1">
      <c r="A82" s="180"/>
      <c r="B82" s="180"/>
      <c r="C82" s="178"/>
    </row>
    <row r="83" ht="21.0" hidden="1" customHeight="1" outlineLevel="1">
      <c r="A83" s="180"/>
      <c r="B83" s="180"/>
      <c r="C83" s="178"/>
    </row>
    <row r="84" ht="21.0" hidden="1" customHeight="1" outlineLevel="1">
      <c r="A84" s="180"/>
      <c r="B84" s="180"/>
      <c r="C84" s="178"/>
    </row>
    <row r="85" ht="21.0" hidden="1" customHeight="1" outlineLevel="1">
      <c r="A85" s="180"/>
      <c r="B85" s="180"/>
      <c r="C85" s="178"/>
    </row>
    <row r="86" ht="21.0" hidden="1" customHeight="1" outlineLevel="1">
      <c r="A86" s="180"/>
      <c r="B86" s="180"/>
      <c r="C86" s="178"/>
    </row>
    <row r="87" ht="21.0" hidden="1" customHeight="1" outlineLevel="1">
      <c r="A87" s="180"/>
      <c r="B87" s="180"/>
      <c r="C87" s="178"/>
    </row>
    <row r="88" ht="21.0" hidden="1" customHeight="1" outlineLevel="1">
      <c r="A88" s="180"/>
      <c r="B88" s="180"/>
      <c r="C88" s="178"/>
    </row>
    <row r="89" ht="21.0" hidden="1" customHeight="1" outlineLevel="1">
      <c r="A89" s="180"/>
      <c r="B89" s="180"/>
      <c r="C89" s="178"/>
    </row>
    <row r="90" ht="21.0" hidden="1" customHeight="1" outlineLevel="1">
      <c r="A90" s="180"/>
      <c r="B90" s="180"/>
      <c r="C90" s="178"/>
    </row>
    <row r="91" ht="21.0" hidden="1" customHeight="1" outlineLevel="1">
      <c r="A91" s="180"/>
      <c r="B91" s="180"/>
      <c r="C91" s="178"/>
    </row>
    <row r="92" ht="21.0" hidden="1" customHeight="1" outlineLevel="1">
      <c r="A92" s="180"/>
      <c r="B92" s="180"/>
      <c r="C92" s="178"/>
    </row>
    <row r="93" ht="21.0" hidden="1" customHeight="1" outlineLevel="1">
      <c r="A93" s="180"/>
      <c r="B93" s="180"/>
      <c r="C93" s="178"/>
    </row>
    <row r="94" ht="21.0" hidden="1" customHeight="1" outlineLevel="1">
      <c r="A94" s="180"/>
      <c r="B94" s="180"/>
      <c r="C94" s="178"/>
    </row>
    <row r="95" ht="21.0" hidden="1" customHeight="1" outlineLevel="1">
      <c r="A95" s="180"/>
      <c r="B95" s="180"/>
      <c r="C95" s="178"/>
    </row>
    <row r="96" ht="21.0" hidden="1" customHeight="1" outlineLevel="1">
      <c r="A96" s="180"/>
      <c r="B96" s="180"/>
      <c r="C96" s="178"/>
    </row>
    <row r="97" ht="21.0" hidden="1" customHeight="1" outlineLevel="1">
      <c r="A97" s="180"/>
      <c r="B97" s="180"/>
      <c r="C97" s="178"/>
    </row>
    <row r="98" ht="21.0" hidden="1" customHeight="1" outlineLevel="1">
      <c r="A98" s="180"/>
      <c r="B98" s="180"/>
      <c r="C98" s="178"/>
    </row>
    <row r="99" ht="21.0" hidden="1" customHeight="1" outlineLevel="1">
      <c r="A99" s="180"/>
      <c r="B99" s="180"/>
      <c r="C99" s="178"/>
    </row>
    <row r="100" ht="21.0" hidden="1" customHeight="1" outlineLevel="1">
      <c r="A100" s="180"/>
      <c r="B100" s="180"/>
      <c r="C100" s="178"/>
    </row>
    <row r="101" ht="21.0" hidden="1" customHeight="1" outlineLevel="1">
      <c r="A101" s="180"/>
      <c r="B101" s="180"/>
      <c r="C101" s="178"/>
    </row>
    <row r="102" ht="21.0" hidden="1" customHeight="1" outlineLevel="1">
      <c r="A102" s="180"/>
      <c r="B102" s="180"/>
      <c r="C102" s="178"/>
    </row>
    <row r="103" ht="21.0" hidden="1" customHeight="1" outlineLevel="1">
      <c r="A103" s="180"/>
      <c r="B103" s="180"/>
      <c r="C103" s="178"/>
    </row>
    <row r="104" ht="21.0" hidden="1" customHeight="1" outlineLevel="1">
      <c r="A104" s="180"/>
      <c r="B104" s="180"/>
      <c r="C104" s="178"/>
    </row>
    <row r="105" ht="21.0" hidden="1" customHeight="1" outlineLevel="1">
      <c r="A105" s="180"/>
      <c r="B105" s="180"/>
      <c r="C105" s="178"/>
    </row>
    <row r="106" ht="21.0" hidden="1" customHeight="1" outlineLevel="1">
      <c r="A106" s="180"/>
      <c r="B106" s="180"/>
      <c r="C106" s="178"/>
    </row>
    <row r="107" ht="21.0" hidden="1" customHeight="1" outlineLevel="1">
      <c r="A107" s="180"/>
      <c r="B107" s="180"/>
      <c r="C107" s="178"/>
    </row>
    <row r="108" ht="21.0" hidden="1" customHeight="1" outlineLevel="1">
      <c r="A108" s="180"/>
      <c r="B108" s="180"/>
      <c r="C108" s="178"/>
    </row>
    <row r="109" ht="21.0" hidden="1" customHeight="1" outlineLevel="1">
      <c r="A109" s="180"/>
      <c r="B109" s="180"/>
      <c r="C109" s="178"/>
    </row>
    <row r="110" ht="21.0" hidden="1" customHeight="1" outlineLevel="1">
      <c r="A110" s="180"/>
      <c r="B110" s="180"/>
      <c r="C110" s="178"/>
    </row>
    <row r="111" ht="21.0" hidden="1" customHeight="1" outlineLevel="1">
      <c r="A111" s="180"/>
      <c r="B111" s="180"/>
      <c r="C111" s="178"/>
    </row>
    <row r="112" ht="21.0" hidden="1" customHeight="1" outlineLevel="1">
      <c r="A112" s="180"/>
      <c r="B112" s="180"/>
      <c r="C112" s="178"/>
    </row>
    <row r="113" ht="21.0" hidden="1" customHeight="1" outlineLevel="1">
      <c r="A113" s="180"/>
      <c r="B113" s="180"/>
      <c r="C113" s="178"/>
    </row>
    <row r="114" ht="21.0" hidden="1" customHeight="1" outlineLevel="1">
      <c r="A114" s="180"/>
      <c r="B114" s="180"/>
      <c r="C114" s="178"/>
    </row>
    <row r="115" ht="21.0" hidden="1" customHeight="1" outlineLevel="1">
      <c r="A115" s="180"/>
      <c r="B115" s="180"/>
      <c r="C115" s="178"/>
    </row>
    <row r="116" ht="21.0" hidden="1" customHeight="1" outlineLevel="1">
      <c r="A116" s="180"/>
      <c r="B116" s="180"/>
      <c r="C116" s="178"/>
    </row>
    <row r="117" ht="21.0" hidden="1" customHeight="1" outlineLevel="1">
      <c r="A117" s="180"/>
      <c r="B117" s="180"/>
      <c r="C117" s="178"/>
    </row>
    <row r="118" ht="21.0" hidden="1" customHeight="1" outlineLevel="1">
      <c r="A118" s="180"/>
      <c r="B118" s="180"/>
      <c r="C118" s="178"/>
    </row>
    <row r="119" ht="21.0" hidden="1" customHeight="1" outlineLevel="1">
      <c r="A119" s="180"/>
      <c r="B119" s="180"/>
      <c r="C119" s="178"/>
    </row>
    <row r="120" ht="21.0" hidden="1" customHeight="1" outlineLevel="1">
      <c r="A120" s="180"/>
      <c r="B120" s="180"/>
      <c r="C120" s="178"/>
    </row>
    <row r="121" ht="21.0" hidden="1" customHeight="1" outlineLevel="1">
      <c r="A121" s="180"/>
      <c r="B121" s="180"/>
      <c r="C121" s="178"/>
    </row>
    <row r="122" ht="21.0" hidden="1" customHeight="1" outlineLevel="1">
      <c r="A122" s="180"/>
      <c r="B122" s="180"/>
      <c r="C122" s="178"/>
    </row>
    <row r="123" ht="21.0" hidden="1" customHeight="1" outlineLevel="1">
      <c r="A123" s="180"/>
      <c r="B123" s="180"/>
      <c r="C123" s="178"/>
    </row>
    <row r="124" ht="21.0" hidden="1" customHeight="1" outlineLevel="1">
      <c r="A124" s="180"/>
      <c r="B124" s="180"/>
      <c r="C124" s="178"/>
    </row>
    <row r="125" ht="21.0" hidden="1" customHeight="1" outlineLevel="1">
      <c r="A125" s="180"/>
      <c r="B125" s="180"/>
      <c r="C125" s="178"/>
    </row>
    <row r="126" ht="21.0" hidden="1" customHeight="1" outlineLevel="1">
      <c r="A126" s="180"/>
      <c r="B126" s="180"/>
      <c r="C126" s="178"/>
    </row>
    <row r="127" ht="21.0" hidden="1" customHeight="1" outlineLevel="1">
      <c r="A127" s="180"/>
      <c r="B127" s="180"/>
      <c r="C127" s="178"/>
    </row>
    <row r="128" ht="21.0" hidden="1" customHeight="1" outlineLevel="1">
      <c r="A128" s="180"/>
      <c r="B128" s="180"/>
      <c r="C128" s="178"/>
    </row>
    <row r="129" ht="21.0" hidden="1" customHeight="1" outlineLevel="1">
      <c r="A129" s="180"/>
      <c r="B129" s="180"/>
      <c r="C129" s="178"/>
    </row>
    <row r="130" ht="21.0" hidden="1" customHeight="1" outlineLevel="1">
      <c r="A130" s="180"/>
      <c r="B130" s="180"/>
      <c r="C130" s="178"/>
    </row>
    <row r="131" ht="21.0" hidden="1" customHeight="1" outlineLevel="1">
      <c r="A131" s="180"/>
      <c r="B131" s="180"/>
      <c r="C131" s="178"/>
    </row>
    <row r="132" ht="21.0" hidden="1" customHeight="1" outlineLevel="1">
      <c r="A132" s="180"/>
      <c r="B132" s="180"/>
      <c r="C132" s="178"/>
    </row>
    <row r="133" ht="21.0" hidden="1" customHeight="1" outlineLevel="1">
      <c r="A133" s="180"/>
      <c r="B133" s="180"/>
      <c r="C133" s="178"/>
    </row>
    <row r="134" ht="21.0" hidden="1" customHeight="1" outlineLevel="1">
      <c r="A134" s="180"/>
      <c r="B134" s="180"/>
      <c r="C134" s="178"/>
    </row>
    <row r="135" ht="21.0" hidden="1" customHeight="1" outlineLevel="1">
      <c r="A135" s="180"/>
      <c r="B135" s="180"/>
      <c r="C135" s="178"/>
    </row>
    <row r="136" ht="21.0" hidden="1" customHeight="1" outlineLevel="1">
      <c r="A136" s="180"/>
      <c r="B136" s="180"/>
      <c r="C136" s="178"/>
    </row>
    <row r="137" ht="21.0" hidden="1" customHeight="1" outlineLevel="1">
      <c r="A137" s="180"/>
      <c r="B137" s="180"/>
      <c r="C137" s="178"/>
    </row>
    <row r="138" ht="21.0" hidden="1" customHeight="1" outlineLevel="1">
      <c r="A138" s="180"/>
      <c r="B138" s="180"/>
      <c r="C138" s="178"/>
    </row>
    <row r="139" ht="21.0" hidden="1" customHeight="1" outlineLevel="1">
      <c r="A139" s="180"/>
      <c r="B139" s="180"/>
      <c r="C139" s="178"/>
    </row>
    <row r="140" ht="21.0" hidden="1" customHeight="1" outlineLevel="1">
      <c r="A140" s="180"/>
      <c r="B140" s="180"/>
      <c r="C140" s="178"/>
    </row>
    <row r="141" ht="21.0" hidden="1" customHeight="1" outlineLevel="1">
      <c r="A141" s="180"/>
      <c r="B141" s="180"/>
      <c r="C141" s="178"/>
    </row>
    <row r="142" ht="21.0" hidden="1" customHeight="1" outlineLevel="1">
      <c r="A142" s="180"/>
      <c r="B142" s="180"/>
      <c r="C142" s="178"/>
    </row>
    <row r="143" ht="21.0" hidden="1" customHeight="1" outlineLevel="1">
      <c r="A143" s="180"/>
      <c r="B143" s="180"/>
      <c r="C143" s="178"/>
    </row>
    <row r="144" ht="21.0" hidden="1" customHeight="1" outlineLevel="1">
      <c r="A144" s="180"/>
      <c r="B144" s="180"/>
      <c r="C144" s="178"/>
    </row>
    <row r="145" ht="21.0" hidden="1" customHeight="1" outlineLevel="1">
      <c r="A145" s="180"/>
      <c r="B145" s="180"/>
      <c r="C145" s="178"/>
    </row>
    <row r="146" ht="21.0" hidden="1" customHeight="1" outlineLevel="1">
      <c r="A146" s="180"/>
      <c r="B146" s="180"/>
      <c r="C146" s="178"/>
    </row>
    <row r="147" ht="21.0" hidden="1" customHeight="1" outlineLevel="1">
      <c r="A147" s="180"/>
      <c r="B147" s="180"/>
      <c r="C147" s="178"/>
    </row>
    <row r="148" ht="21.0" hidden="1" customHeight="1" outlineLevel="1">
      <c r="A148" s="180"/>
      <c r="B148" s="180"/>
      <c r="C148" s="178"/>
    </row>
    <row r="149" ht="21.0" hidden="1" customHeight="1" outlineLevel="1">
      <c r="A149" s="180"/>
      <c r="B149" s="180"/>
      <c r="C149" s="178"/>
    </row>
    <row r="150" ht="21.0" hidden="1" customHeight="1" outlineLevel="1">
      <c r="A150" s="180"/>
      <c r="B150" s="180"/>
      <c r="C150" s="178"/>
    </row>
    <row r="151" ht="21.0" hidden="1" customHeight="1" outlineLevel="1">
      <c r="A151" s="180"/>
      <c r="B151" s="180"/>
      <c r="C151" s="178"/>
    </row>
    <row r="152" ht="21.0" hidden="1" customHeight="1" outlineLevel="1">
      <c r="A152" s="180"/>
      <c r="B152" s="180"/>
      <c r="C152" s="178"/>
    </row>
    <row r="153" ht="21.0" hidden="1" customHeight="1" outlineLevel="1">
      <c r="A153" s="180"/>
      <c r="B153" s="180"/>
      <c r="C153" s="178"/>
    </row>
    <row r="154" ht="21.0" hidden="1" customHeight="1" outlineLevel="1">
      <c r="A154" s="180"/>
      <c r="B154" s="180"/>
      <c r="C154" s="178"/>
    </row>
    <row r="155" ht="21.0" hidden="1" customHeight="1" outlineLevel="1">
      <c r="A155" s="180"/>
      <c r="B155" s="180"/>
      <c r="C155" s="178"/>
    </row>
    <row r="156" ht="21.0" hidden="1" customHeight="1" outlineLevel="1">
      <c r="A156" s="180"/>
      <c r="B156" s="180"/>
      <c r="C156" s="178"/>
    </row>
    <row r="157" ht="21.0" hidden="1" customHeight="1" outlineLevel="1">
      <c r="A157" s="180"/>
      <c r="B157" s="180"/>
      <c r="C157" s="178"/>
    </row>
    <row r="158" ht="21.0" hidden="1" customHeight="1" outlineLevel="1">
      <c r="A158" s="180"/>
      <c r="B158" s="180"/>
      <c r="C158" s="178"/>
    </row>
    <row r="159" ht="21.0" hidden="1" customHeight="1" outlineLevel="1">
      <c r="A159" s="180"/>
      <c r="B159" s="180"/>
      <c r="C159" s="178"/>
    </row>
    <row r="160" ht="21.0" hidden="1" customHeight="1" outlineLevel="1">
      <c r="A160" s="180"/>
      <c r="B160" s="180"/>
      <c r="C160" s="178"/>
    </row>
    <row r="161" ht="21.0" hidden="1" customHeight="1" outlineLevel="1">
      <c r="A161" s="180"/>
      <c r="B161" s="180"/>
      <c r="C161" s="178"/>
    </row>
    <row r="162" ht="21.0" hidden="1" customHeight="1" outlineLevel="1">
      <c r="A162" s="180"/>
      <c r="B162" s="180"/>
      <c r="C162" s="178"/>
    </row>
    <row r="163" ht="21.0" hidden="1" customHeight="1" outlineLevel="1">
      <c r="A163" s="180"/>
      <c r="B163" s="180"/>
      <c r="C163" s="178"/>
    </row>
    <row r="164" ht="21.0" hidden="1" customHeight="1" outlineLevel="1">
      <c r="A164" s="180"/>
      <c r="B164" s="180"/>
      <c r="C164" s="178"/>
    </row>
    <row r="165" ht="21.0" hidden="1" customHeight="1" outlineLevel="1">
      <c r="A165" s="180"/>
      <c r="B165" s="180"/>
      <c r="C165" s="178"/>
    </row>
    <row r="166" ht="21.0" hidden="1" customHeight="1" outlineLevel="1">
      <c r="A166" s="180"/>
      <c r="B166" s="180"/>
      <c r="C166" s="178"/>
    </row>
    <row r="167" ht="21.0" hidden="1" customHeight="1" outlineLevel="1">
      <c r="A167" s="180"/>
      <c r="B167" s="180"/>
      <c r="C167" s="178"/>
    </row>
    <row r="168" ht="21.0" customHeight="1">
      <c r="A168" s="180"/>
      <c r="B168" s="180"/>
      <c r="C168" s="178"/>
    </row>
  </sheetData>
  <conditionalFormatting sqref="A1:C1">
    <cfRule type="containsBlanks" dxfId="0" priority="1">
      <formula>LEN(TRIM(A1))=0</formula>
    </cfRule>
  </conditionalFormatting>
  <conditionalFormatting sqref="A4:A168">
    <cfRule type="expression" dxfId="0" priority="2">
      <formula>NOT(COUNTIF(INDIRECT("Sample Points!"&amp;"B$4:B"),A4)&gt;0)*NOT(ISBLANK(A4))</formula>
    </cfRule>
  </conditionalFormatting>
  <conditionalFormatting sqref="B4:B168">
    <cfRule type="expression" dxfId="0" priority="3">
      <formula>NOT(COUNTIF(INDIRECT("Sample Types!"&amp;"A$4:A"),B4)&gt;0)*NOT(ISBLANK(B4))</formula>
    </cfRule>
  </conditionalFormatting>
  <dataValidations>
    <dataValidation type="list" allowBlank="1" showErrorMessage="1" sqref="A4:A168">
      <formula1>'Sample Points'!$B$4:$B168</formula1>
    </dataValidation>
    <dataValidation type="list" allowBlank="1" showInputMessage="1" showErrorMessage="1" prompt="Select a Sample Type for this Sample Point - Please select a valid  Sample Type for this Sample Point from the list. The list is maintained on the 'Sample Types' sheet.  If more than one Sample Type can be sampled at this Sample Point, please add entriies" sqref="B4:B168">
      <formula1>'Sample Types'!$A$4:$A168</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hidden="1" min="1" max="1" width="26.57" outlineLevel="1"/>
    <col collapsed="1" customWidth="1" min="2" max="2" width="43.57"/>
    <col customWidth="1" min="3" max="4" width="37.71"/>
  </cols>
  <sheetData>
    <row r="1" ht="23.25" hidden="1" customHeight="1" outlineLevel="1">
      <c r="A1" s="1" t="s">
        <v>0</v>
      </c>
      <c r="B1" s="7" t="s">
        <v>2</v>
      </c>
      <c r="C1" s="7" t="s">
        <v>24</v>
      </c>
      <c r="D1" s="2"/>
    </row>
    <row r="2" ht="37.5" customHeight="1" collapsed="1">
      <c r="A2" s="8"/>
      <c r="B2" s="9" t="s">
        <v>25</v>
      </c>
      <c r="C2" s="10"/>
      <c r="D2" s="17" t="str">
        <f>HYPERLINK("https://www.bikalabs.com","Creative Commons BYSA
Bika Lab Systems")</f>
        <v>Creative Commons BYSA
Bika Lab Systems</v>
      </c>
    </row>
    <row r="3" ht="24.0" customHeight="1">
      <c r="A3" s="18"/>
      <c r="B3" s="20" t="s">
        <v>2</v>
      </c>
      <c r="C3" s="21"/>
      <c r="D3" s="23"/>
    </row>
    <row r="4" ht="24.0" customHeight="1">
      <c r="A4" s="25" t="s">
        <v>31</v>
      </c>
      <c r="B4" s="27" t="s">
        <v>31</v>
      </c>
      <c r="C4" s="28" t="s">
        <v>37</v>
      </c>
      <c r="D4" s="28"/>
    </row>
    <row r="5" ht="24.0" customHeight="1">
      <c r="A5" s="25" t="s">
        <v>43</v>
      </c>
      <c r="B5" s="27" t="s">
        <v>45</v>
      </c>
      <c r="C5" s="70" t="s">
        <v>47</v>
      </c>
      <c r="D5" s="70"/>
    </row>
    <row r="6" ht="24.0" customHeight="1">
      <c r="A6" s="25" t="s">
        <v>70</v>
      </c>
      <c r="B6" s="27" t="s">
        <v>71</v>
      </c>
      <c r="C6" s="82">
        <v>95.0</v>
      </c>
      <c r="D6" s="82"/>
    </row>
    <row r="7" ht="24.0" customHeight="1">
      <c r="A7" s="25" t="s">
        <v>92</v>
      </c>
      <c r="B7" s="27" t="s">
        <v>94</v>
      </c>
      <c r="C7" s="85">
        <v>1.0</v>
      </c>
      <c r="D7" s="85"/>
    </row>
    <row r="8" ht="24.0" customHeight="1">
      <c r="A8" s="25" t="s">
        <v>96</v>
      </c>
      <c r="B8" s="27" t="s">
        <v>97</v>
      </c>
      <c r="C8" s="88" t="s">
        <v>97</v>
      </c>
      <c r="D8" s="88"/>
    </row>
    <row r="9" ht="24.0" customHeight="1">
      <c r="A9" s="25" t="s">
        <v>99</v>
      </c>
      <c r="B9" s="27" t="s">
        <v>100</v>
      </c>
      <c r="C9" s="28" t="s">
        <v>101</v>
      </c>
      <c r="D9" s="28"/>
    </row>
    <row r="10" ht="24.0" customHeight="1">
      <c r="A10" s="25" t="s">
        <v>102</v>
      </c>
      <c r="B10" s="27" t="s">
        <v>103</v>
      </c>
      <c r="C10" s="92" t="s">
        <v>104</v>
      </c>
      <c r="D10" s="93"/>
    </row>
    <row r="11" ht="24.0" customHeight="1">
      <c r="A11" s="25" t="s">
        <v>112</v>
      </c>
      <c r="B11" s="27" t="s">
        <v>113</v>
      </c>
      <c r="C11" s="28" t="s">
        <v>114</v>
      </c>
      <c r="D11" s="28"/>
    </row>
    <row r="12" ht="24.0" customHeight="1">
      <c r="A12" s="25" t="s">
        <v>116</v>
      </c>
      <c r="B12" s="27" t="s">
        <v>117</v>
      </c>
      <c r="C12" s="94" t="s">
        <v>118</v>
      </c>
      <c r="D12" s="94"/>
    </row>
    <row r="13" ht="24.0" customHeight="1">
      <c r="A13" s="25" t="s">
        <v>119</v>
      </c>
      <c r="B13" s="27" t="s">
        <v>120</v>
      </c>
      <c r="C13" s="94" t="s">
        <v>121</v>
      </c>
      <c r="D13" s="94"/>
    </row>
    <row r="14" ht="24.0" customHeight="1">
      <c r="A14" s="25" t="s">
        <v>123</v>
      </c>
      <c r="B14" s="27" t="s">
        <v>125</v>
      </c>
      <c r="C14" s="94" t="s">
        <v>126</v>
      </c>
      <c r="D14" s="94"/>
    </row>
    <row r="15" ht="24.0" customHeight="1">
      <c r="A15" s="25" t="s">
        <v>127</v>
      </c>
      <c r="B15" s="27" t="s">
        <v>130</v>
      </c>
      <c r="C15" s="95" t="s">
        <v>131</v>
      </c>
      <c r="D15" s="94"/>
    </row>
    <row r="16" ht="24.0" customHeight="1">
      <c r="A16" s="25" t="s">
        <v>5</v>
      </c>
      <c r="B16" s="27" t="s">
        <v>30</v>
      </c>
      <c r="C16" s="94" t="s">
        <v>135</v>
      </c>
      <c r="D16" s="94"/>
    </row>
    <row r="17" ht="24.0" customHeight="1">
      <c r="A17" s="25" t="s">
        <v>13</v>
      </c>
      <c r="B17" s="97" t="s">
        <v>26</v>
      </c>
      <c r="C17" s="97"/>
      <c r="D17" s="98"/>
    </row>
    <row r="18" ht="24.0" customHeight="1">
      <c r="A18" s="25" t="s">
        <v>14</v>
      </c>
      <c r="B18" s="27" t="s">
        <v>138</v>
      </c>
      <c r="C18" s="100"/>
      <c r="D18" s="100"/>
    </row>
    <row r="19" ht="24.0" customHeight="1">
      <c r="A19" s="25" t="s">
        <v>15</v>
      </c>
      <c r="B19" s="27" t="s">
        <v>139</v>
      </c>
      <c r="C19" s="103"/>
      <c r="D19" s="103"/>
    </row>
    <row r="20" ht="24.0" customHeight="1">
      <c r="A20" s="25" t="s">
        <v>16</v>
      </c>
      <c r="B20" s="27" t="s">
        <v>141</v>
      </c>
      <c r="C20" s="100"/>
      <c r="D20" s="100"/>
    </row>
    <row r="21" ht="24.0" customHeight="1">
      <c r="A21" s="25" t="s">
        <v>17</v>
      </c>
      <c r="B21" s="27" t="s">
        <v>143</v>
      </c>
      <c r="C21" s="100"/>
      <c r="D21" s="100"/>
    </row>
    <row r="22" ht="24.0" customHeight="1">
      <c r="A22" s="25" t="s">
        <v>18</v>
      </c>
      <c r="B22" s="97" t="s">
        <v>27</v>
      </c>
      <c r="C22" s="97"/>
      <c r="D22" s="98"/>
    </row>
    <row r="23" ht="24.0" customHeight="1">
      <c r="A23" s="25" t="s">
        <v>19</v>
      </c>
      <c r="B23" s="27" t="s">
        <v>149</v>
      </c>
      <c r="C23" s="100"/>
      <c r="D23" s="100"/>
    </row>
    <row r="24" ht="24.0" customHeight="1">
      <c r="A24" s="25" t="s">
        <v>20</v>
      </c>
      <c r="B24" s="27" t="s">
        <v>151</v>
      </c>
      <c r="C24" s="103"/>
      <c r="D24" s="103"/>
    </row>
    <row r="25" ht="24.0" customHeight="1">
      <c r="A25" s="25" t="s">
        <v>21</v>
      </c>
      <c r="B25" s="27" t="s">
        <v>152</v>
      </c>
      <c r="C25" s="100"/>
      <c r="D25" s="100"/>
    </row>
    <row r="26" ht="24.0" customHeight="1">
      <c r="A26" s="25" t="s">
        <v>22</v>
      </c>
      <c r="B26" s="27" t="s">
        <v>153</v>
      </c>
      <c r="C26" s="100"/>
      <c r="D26" s="100"/>
    </row>
    <row r="27" ht="24.0" customHeight="1">
      <c r="A27" s="109" t="s">
        <v>154</v>
      </c>
      <c r="B27" s="97" t="s">
        <v>155</v>
      </c>
      <c r="C27" s="100"/>
      <c r="D27" s="100"/>
    </row>
    <row r="28" ht="24.0" customHeight="1">
      <c r="A28" s="25" t="s">
        <v>156</v>
      </c>
      <c r="B28" s="27" t="s">
        <v>157</v>
      </c>
      <c r="C28" s="100"/>
      <c r="D28" s="100"/>
    </row>
    <row r="29" ht="24.0" customHeight="1">
      <c r="A29" s="25" t="s">
        <v>158</v>
      </c>
      <c r="B29" s="27" t="s">
        <v>159</v>
      </c>
      <c r="C29" s="103"/>
      <c r="D29" s="103"/>
    </row>
    <row r="30" ht="24.0" customHeight="1">
      <c r="A30" s="25" t="s">
        <v>160</v>
      </c>
      <c r="B30" s="27" t="s">
        <v>161</v>
      </c>
      <c r="C30" s="100"/>
      <c r="D30" s="100"/>
    </row>
    <row r="31" ht="24.0" customHeight="1">
      <c r="A31" s="25" t="s">
        <v>162</v>
      </c>
      <c r="B31" s="27" t="s">
        <v>163</v>
      </c>
      <c r="C31" s="100"/>
      <c r="D31" s="100"/>
    </row>
  </sheetData>
  <conditionalFormatting sqref="B1:D1">
    <cfRule type="containsBlanks" dxfId="0" priority="1">
      <formula>LEN(TRIM(B1))=0</formula>
    </cfRule>
  </conditionalFormatting>
  <dataValidations>
    <dataValidation type="decimal" allowBlank="1" showInputMessage="1" showErrorMessage="1" prompt="Enter a % value - Between 0 and 100" sqref="C6">
      <formula1>0.0</formula1>
      <formula2>100.0</formula2>
    </dataValidation>
    <dataValidation type="list" allowBlank="1" showInputMessage="1" showErrorMessage="1" prompt="Click and enter a value from the list of items" sqref="C7">
      <formula1>"0.0,1.0"</formula1>
    </dataValidation>
    <dataValidation type="list" allowBlank="1" sqref="C21 C26 C31">
      <formula1>'Countries, Currencies'!$B$3:$B31</formula1>
    </dataValidation>
  </dataValidations>
  <hyperlinks>
    <hyperlink r:id="rId1" ref="C5"/>
    <hyperlink r:id="rId2" ref="C10"/>
  </hyperlinks>
  <drawing r:id="rId3"/>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8.43"/>
    <col customWidth="1" min="2" max="2" width="28.86"/>
    <col customWidth="1" hidden="1" min="3" max="3" width="100.43" outlineLevel="1"/>
    <col customWidth="1" hidden="1" min="4" max="4" width="18.14" outlineLevel="1"/>
    <col collapsed="1" customWidth="1" min="5" max="5" width="21.43"/>
    <col customWidth="1" min="6" max="6" width="18.57"/>
    <col customWidth="1" min="7" max="7" width="28.43"/>
    <col customWidth="1" min="8" max="8" width="26.86"/>
  </cols>
  <sheetData>
    <row r="1" ht="27.0" hidden="1" customHeight="1" outlineLevel="1">
      <c r="A1" s="2"/>
      <c r="B1" s="2" t="s">
        <v>60</v>
      </c>
      <c r="C1" s="182" t="s">
        <v>61</v>
      </c>
      <c r="D1" s="4" t="s">
        <v>54</v>
      </c>
      <c r="E1" s="2" t="s">
        <v>510</v>
      </c>
      <c r="F1" s="2" t="s">
        <v>511</v>
      </c>
      <c r="G1" s="3" t="s">
        <v>512</v>
      </c>
      <c r="H1" s="2"/>
    </row>
    <row r="2" ht="37.5" customHeight="1">
      <c r="A2" s="233"/>
      <c r="B2" s="234" t="str">
        <f>HYPERLINK("https://www.bikalims.org/manual/setup-and-configuration/analysis-methods-and-instruments","Analysis Methods")</f>
        <v>Analysis Methods</v>
      </c>
      <c r="C2" s="59"/>
      <c r="D2" s="235"/>
      <c r="E2" s="236"/>
      <c r="F2" s="237"/>
      <c r="G2" s="59"/>
      <c r="H2" s="17" t="str">
        <f>HYPERLINK("https://www.bikalabs.com","Creative Commons BYSA
Bika Lab Systems")</f>
        <v>Creative Commons BYSA
Bika Lab Systems</v>
      </c>
    </row>
    <row r="3" ht="33.75" customHeight="1">
      <c r="A3" s="238" t="s">
        <v>513</v>
      </c>
      <c r="B3" s="22" t="s">
        <v>64</v>
      </c>
      <c r="C3" s="148" t="s">
        <v>2</v>
      </c>
      <c r="D3" s="148" t="s">
        <v>54</v>
      </c>
      <c r="E3" s="148" t="s">
        <v>514</v>
      </c>
      <c r="F3" s="22" t="s">
        <v>515</v>
      </c>
      <c r="G3" s="24" t="s">
        <v>516</v>
      </c>
      <c r="H3" s="185"/>
    </row>
    <row r="4" ht="21.0" customHeight="1">
      <c r="A4" s="239"/>
      <c r="B4" s="163" t="s">
        <v>517</v>
      </c>
      <c r="C4" s="240" t="s">
        <v>518</v>
      </c>
      <c r="D4" s="134"/>
      <c r="E4" s="241"/>
      <c r="F4" s="63">
        <v>1.0</v>
      </c>
      <c r="G4" s="243"/>
      <c r="H4" s="244"/>
    </row>
    <row r="5" ht="21.0" customHeight="1">
      <c r="A5" s="239"/>
      <c r="B5" s="163" t="s">
        <v>519</v>
      </c>
      <c r="C5" s="240" t="s">
        <v>520</v>
      </c>
      <c r="D5" s="134"/>
      <c r="E5" s="241"/>
      <c r="F5" s="63"/>
      <c r="G5" s="245"/>
      <c r="H5" s="244"/>
    </row>
    <row r="6" ht="21.0" customHeight="1">
      <c r="A6" s="239"/>
      <c r="B6" s="163" t="s">
        <v>521</v>
      </c>
      <c r="C6" s="240"/>
      <c r="D6" s="134"/>
      <c r="E6" s="241"/>
      <c r="F6" s="63"/>
      <c r="G6" s="245"/>
      <c r="H6" s="244"/>
    </row>
    <row r="7" ht="21.0" customHeight="1">
      <c r="A7" s="239"/>
      <c r="B7" s="163" t="s">
        <v>522</v>
      </c>
      <c r="C7" s="240"/>
      <c r="D7" s="134"/>
      <c r="E7" s="241"/>
      <c r="F7" s="63"/>
      <c r="G7" s="245"/>
      <c r="H7" s="244"/>
    </row>
    <row r="8" ht="21.0" customHeight="1">
      <c r="A8" s="239"/>
      <c r="B8" s="163" t="s">
        <v>523</v>
      </c>
      <c r="C8" s="240" t="s">
        <v>524</v>
      </c>
      <c r="D8" s="134"/>
      <c r="E8" s="241"/>
      <c r="F8" s="63"/>
      <c r="G8" s="245"/>
      <c r="H8" s="244"/>
    </row>
    <row r="9" ht="21.0" customHeight="1">
      <c r="A9" s="239"/>
      <c r="B9" s="163" t="s">
        <v>525</v>
      </c>
      <c r="C9" s="240" t="s">
        <v>526</v>
      </c>
      <c r="D9" s="134"/>
      <c r="E9" s="241"/>
      <c r="F9" s="63"/>
      <c r="G9" s="245"/>
      <c r="H9" s="244"/>
    </row>
    <row r="10" ht="21.0" customHeight="1">
      <c r="A10" s="239"/>
      <c r="B10" s="163" t="s">
        <v>527</v>
      </c>
      <c r="C10" s="240"/>
      <c r="D10" s="134"/>
      <c r="E10" s="241"/>
      <c r="F10" s="63"/>
      <c r="G10" s="245"/>
      <c r="H10" s="244"/>
    </row>
    <row r="11" ht="21.0" customHeight="1">
      <c r="A11" s="239"/>
      <c r="B11" s="163" t="s">
        <v>528</v>
      </c>
      <c r="C11" s="240" t="s">
        <v>529</v>
      </c>
      <c r="D11" s="134"/>
      <c r="E11" s="241"/>
      <c r="F11" s="63"/>
      <c r="G11" s="245"/>
      <c r="H11" s="244"/>
    </row>
    <row r="12" ht="21.0" customHeight="1">
      <c r="A12" s="239"/>
      <c r="B12" s="163" t="s">
        <v>530</v>
      </c>
      <c r="C12" s="240" t="s">
        <v>530</v>
      </c>
      <c r="D12" s="134"/>
      <c r="E12" s="241"/>
      <c r="F12" s="63"/>
      <c r="G12" s="245"/>
      <c r="H12" s="244"/>
    </row>
    <row r="13" ht="21.0" customHeight="1">
      <c r="A13" s="239"/>
      <c r="B13" s="163" t="s">
        <v>531</v>
      </c>
      <c r="C13" s="240"/>
      <c r="D13" s="134"/>
      <c r="E13" s="241"/>
      <c r="F13" s="63"/>
      <c r="G13" s="245"/>
      <c r="H13" s="244"/>
    </row>
    <row r="14" ht="21.0" customHeight="1">
      <c r="A14" s="239"/>
      <c r="B14" s="163" t="s">
        <v>532</v>
      </c>
      <c r="C14" s="240"/>
      <c r="D14" s="134"/>
      <c r="E14" s="241"/>
      <c r="F14" s="63"/>
      <c r="G14" s="245"/>
      <c r="H14" s="244"/>
    </row>
    <row r="15" ht="21.0" customHeight="1" collapsed="1">
      <c r="A15" s="239"/>
      <c r="B15" s="163" t="s">
        <v>533</v>
      </c>
      <c r="C15" s="240"/>
      <c r="D15" s="134"/>
      <c r="E15" s="241"/>
      <c r="F15" s="63"/>
      <c r="G15" s="245"/>
      <c r="H15" s="244"/>
    </row>
    <row r="16" ht="21.0" hidden="1" customHeight="1" outlineLevel="1">
      <c r="A16" s="246"/>
      <c r="B16" s="247" t="s">
        <v>534</v>
      </c>
      <c r="C16" s="248"/>
      <c r="D16" s="249"/>
      <c r="E16" s="250"/>
      <c r="F16" s="251"/>
      <c r="G16" s="252"/>
      <c r="H16" s="220"/>
    </row>
    <row r="17" ht="21.0" hidden="1" customHeight="1" outlineLevel="1">
      <c r="A17" s="246"/>
      <c r="B17" s="247" t="s">
        <v>535</v>
      </c>
      <c r="C17" s="248"/>
      <c r="D17" s="249"/>
      <c r="E17" s="250"/>
      <c r="F17" s="251"/>
      <c r="G17" s="252"/>
      <c r="H17" s="220"/>
    </row>
    <row r="18" ht="21.0" hidden="1" customHeight="1" outlineLevel="1">
      <c r="A18" s="246"/>
      <c r="B18" s="247" t="s">
        <v>536</v>
      </c>
      <c r="C18" s="248"/>
      <c r="D18" s="249"/>
      <c r="E18" s="250"/>
      <c r="F18" s="251"/>
      <c r="G18" s="252"/>
      <c r="H18" s="220"/>
    </row>
    <row r="19" ht="21.0" hidden="1" customHeight="1" outlineLevel="1">
      <c r="A19" s="246"/>
      <c r="B19" s="247" t="s">
        <v>537</v>
      </c>
      <c r="C19" s="248" t="s">
        <v>538</v>
      </c>
      <c r="D19" s="249"/>
      <c r="E19" s="250"/>
      <c r="F19" s="251"/>
      <c r="G19" s="252"/>
      <c r="H19" s="220"/>
    </row>
    <row r="20" ht="21.0" hidden="1" customHeight="1" outlineLevel="1">
      <c r="A20" s="246"/>
      <c r="B20" s="247" t="s">
        <v>539</v>
      </c>
      <c r="C20" s="248" t="s">
        <v>540</v>
      </c>
      <c r="D20" s="249"/>
      <c r="E20" s="250"/>
      <c r="F20" s="251"/>
      <c r="G20" s="252"/>
      <c r="H20" s="220"/>
    </row>
    <row r="21" ht="21.0" hidden="1" customHeight="1" outlineLevel="1">
      <c r="A21" s="246"/>
      <c r="B21" s="247" t="s">
        <v>541</v>
      </c>
      <c r="C21" s="248"/>
      <c r="D21" s="249"/>
      <c r="E21" s="250"/>
      <c r="F21" s="251"/>
      <c r="G21" s="252"/>
      <c r="H21" s="220"/>
    </row>
    <row r="22" ht="21.0" hidden="1" customHeight="1" outlineLevel="1">
      <c r="A22" s="246"/>
      <c r="B22" s="247" t="s">
        <v>542</v>
      </c>
      <c r="C22" s="248"/>
      <c r="D22" s="249"/>
      <c r="E22" s="250"/>
      <c r="F22" s="251"/>
      <c r="G22" s="252"/>
      <c r="H22" s="220"/>
    </row>
    <row r="23" ht="21.0" hidden="1" customHeight="1" outlineLevel="1">
      <c r="A23" s="246"/>
      <c r="B23" s="247" t="s">
        <v>543</v>
      </c>
      <c r="C23" s="248" t="s">
        <v>544</v>
      </c>
      <c r="D23" s="249"/>
      <c r="E23" s="250"/>
      <c r="F23" s="251"/>
      <c r="G23" s="252"/>
      <c r="H23" s="220"/>
    </row>
    <row r="24" ht="21.0" hidden="1" customHeight="1" outlineLevel="1">
      <c r="A24" s="246"/>
      <c r="B24" s="247" t="s">
        <v>545</v>
      </c>
      <c r="C24" s="248" t="s">
        <v>546</v>
      </c>
      <c r="D24" s="249"/>
      <c r="E24" s="250"/>
      <c r="F24" s="251"/>
      <c r="G24" s="252"/>
      <c r="H24" s="220"/>
    </row>
    <row r="25" ht="21.0" hidden="1" customHeight="1" outlineLevel="1">
      <c r="A25" s="246"/>
      <c r="B25" s="247" t="s">
        <v>547</v>
      </c>
      <c r="C25" s="248"/>
      <c r="D25" s="249"/>
      <c r="E25" s="250"/>
      <c r="F25" s="251"/>
      <c r="G25" s="252"/>
      <c r="H25" s="220"/>
    </row>
    <row r="26" ht="21.0" hidden="1" customHeight="1" outlineLevel="1">
      <c r="A26" s="246"/>
      <c r="B26" s="247" t="s">
        <v>548</v>
      </c>
      <c r="C26" s="248" t="s">
        <v>549</v>
      </c>
      <c r="D26" s="249"/>
      <c r="E26" s="250"/>
      <c r="F26" s="251"/>
      <c r="G26" s="252"/>
      <c r="H26" s="220"/>
    </row>
    <row r="27" ht="21.0" hidden="1" customHeight="1" outlineLevel="1">
      <c r="A27" s="246"/>
      <c r="B27" s="247" t="s">
        <v>550</v>
      </c>
      <c r="C27" s="248"/>
      <c r="D27" s="249"/>
      <c r="E27" s="250"/>
      <c r="F27" s="251"/>
      <c r="G27" s="252"/>
      <c r="H27" s="220"/>
    </row>
    <row r="28" ht="21.0" hidden="1" customHeight="1" outlineLevel="1">
      <c r="A28" s="246"/>
      <c r="B28" s="247" t="s">
        <v>551</v>
      </c>
      <c r="C28" s="248" t="s">
        <v>552</v>
      </c>
      <c r="D28" s="249"/>
      <c r="E28" s="250"/>
      <c r="F28" s="251"/>
      <c r="G28" s="252"/>
      <c r="H28" s="220"/>
    </row>
    <row r="29" ht="21.0" hidden="1" customHeight="1" outlineLevel="1">
      <c r="A29" s="246"/>
      <c r="B29" s="247" t="s">
        <v>553</v>
      </c>
      <c r="C29" s="248" t="s">
        <v>554</v>
      </c>
      <c r="D29" s="249"/>
      <c r="E29" s="250"/>
      <c r="F29" s="251"/>
      <c r="G29" s="252"/>
      <c r="H29" s="220"/>
    </row>
    <row r="30" ht="21.0" hidden="1" customHeight="1" outlineLevel="1">
      <c r="A30" s="246"/>
      <c r="B30" s="247" t="s">
        <v>555</v>
      </c>
      <c r="C30" s="248"/>
      <c r="D30" s="249"/>
      <c r="E30" s="250"/>
      <c r="F30" s="251"/>
      <c r="G30" s="252"/>
      <c r="H30" s="220"/>
    </row>
    <row r="31" ht="21.0" hidden="1" customHeight="1" outlineLevel="1">
      <c r="A31" s="246"/>
      <c r="B31" s="247" t="s">
        <v>556</v>
      </c>
      <c r="C31" s="248" t="s">
        <v>557</v>
      </c>
      <c r="D31" s="249"/>
      <c r="E31" s="250"/>
      <c r="F31" s="251"/>
      <c r="G31" s="252"/>
      <c r="H31" s="220"/>
    </row>
    <row r="32" ht="21.0" hidden="1" customHeight="1" outlineLevel="1">
      <c r="A32" s="246"/>
      <c r="B32" s="247" t="s">
        <v>558</v>
      </c>
      <c r="C32" s="248" t="s">
        <v>559</v>
      </c>
      <c r="D32" s="249"/>
      <c r="E32" s="250"/>
      <c r="F32" s="251"/>
      <c r="G32" s="252"/>
      <c r="H32" s="220"/>
    </row>
    <row r="33" ht="21.0" hidden="1" customHeight="1" outlineLevel="1">
      <c r="A33" s="246"/>
      <c r="B33" s="247" t="s">
        <v>560</v>
      </c>
      <c r="C33" s="248"/>
      <c r="D33" s="249"/>
      <c r="E33" s="250"/>
      <c r="F33" s="251"/>
      <c r="G33" s="252"/>
      <c r="H33" s="220"/>
    </row>
    <row r="34" ht="21.0" hidden="1" customHeight="1" outlineLevel="1">
      <c r="A34" s="246"/>
      <c r="B34" s="247" t="s">
        <v>561</v>
      </c>
      <c r="C34" s="248"/>
      <c r="D34" s="249"/>
      <c r="E34" s="250"/>
      <c r="F34" s="251"/>
      <c r="G34" s="252"/>
      <c r="H34" s="220"/>
    </row>
    <row r="35" ht="21.0" hidden="1" customHeight="1" outlineLevel="1">
      <c r="A35" s="246"/>
      <c r="B35" s="247" t="s">
        <v>562</v>
      </c>
      <c r="C35" s="248" t="s">
        <v>563</v>
      </c>
      <c r="D35" s="249"/>
      <c r="E35" s="250"/>
      <c r="F35" s="251"/>
      <c r="G35" s="252"/>
      <c r="H35" s="220"/>
    </row>
    <row r="36" ht="21.0" hidden="1" customHeight="1" outlineLevel="1">
      <c r="A36" s="246"/>
      <c r="B36" s="247" t="s">
        <v>564</v>
      </c>
      <c r="C36" s="248" t="s">
        <v>565</v>
      </c>
      <c r="D36" s="249"/>
      <c r="E36" s="250"/>
      <c r="F36" s="251"/>
      <c r="G36" s="252"/>
      <c r="H36" s="220"/>
    </row>
    <row r="37" ht="21.0" hidden="1" customHeight="1" outlineLevel="1">
      <c r="A37" s="246"/>
      <c r="B37" s="247" t="s">
        <v>566</v>
      </c>
      <c r="C37" s="248" t="s">
        <v>567</v>
      </c>
      <c r="D37" s="249"/>
      <c r="E37" s="250"/>
      <c r="F37" s="251"/>
      <c r="G37" s="252"/>
      <c r="H37" s="220"/>
    </row>
    <row r="38" ht="21.0" hidden="1" customHeight="1" outlineLevel="1">
      <c r="A38" s="246"/>
      <c r="B38" s="247" t="s">
        <v>568</v>
      </c>
      <c r="C38" s="248" t="s">
        <v>569</v>
      </c>
      <c r="D38" s="249"/>
      <c r="E38" s="250"/>
      <c r="F38" s="251"/>
      <c r="G38" s="252"/>
      <c r="H38" s="220"/>
    </row>
    <row r="39" ht="21.0" hidden="1" customHeight="1" outlineLevel="1">
      <c r="A39" s="246"/>
      <c r="B39" s="247" t="s">
        <v>570</v>
      </c>
      <c r="C39" s="248" t="s">
        <v>571</v>
      </c>
      <c r="D39" s="249"/>
      <c r="E39" s="250"/>
      <c r="F39" s="251"/>
      <c r="G39" s="252"/>
      <c r="H39" s="220"/>
    </row>
    <row r="40" ht="21.0" hidden="1" customHeight="1" outlineLevel="1">
      <c r="A40" s="246"/>
      <c r="B40" s="247" t="s">
        <v>572</v>
      </c>
      <c r="C40" s="248" t="s">
        <v>573</v>
      </c>
      <c r="D40" s="249"/>
      <c r="E40" s="250"/>
      <c r="F40" s="251"/>
      <c r="G40" s="252"/>
      <c r="H40" s="220"/>
    </row>
    <row r="41" ht="21.0" hidden="1" customHeight="1" outlineLevel="1">
      <c r="A41" s="246"/>
      <c r="B41" s="247" t="s">
        <v>574</v>
      </c>
      <c r="C41" s="248" t="s">
        <v>575</v>
      </c>
      <c r="D41" s="249"/>
      <c r="E41" s="250"/>
      <c r="F41" s="251"/>
      <c r="G41" s="252"/>
      <c r="H41" s="220"/>
    </row>
    <row r="42" ht="21.0" hidden="1" customHeight="1" outlineLevel="1">
      <c r="A42" s="246"/>
      <c r="B42" s="247" t="s">
        <v>576</v>
      </c>
      <c r="C42" s="248"/>
      <c r="D42" s="249"/>
      <c r="E42" s="250"/>
      <c r="F42" s="251"/>
      <c r="G42" s="252"/>
      <c r="H42" s="220"/>
    </row>
    <row r="43" ht="21.0" hidden="1" customHeight="1" outlineLevel="1">
      <c r="A43" s="246"/>
      <c r="B43" s="247" t="s">
        <v>577</v>
      </c>
      <c r="C43" s="248"/>
      <c r="D43" s="249"/>
      <c r="E43" s="250"/>
      <c r="F43" s="251"/>
      <c r="G43" s="252"/>
      <c r="H43" s="220"/>
    </row>
    <row r="44" ht="21.0" hidden="1" customHeight="1" outlineLevel="1">
      <c r="A44" s="246"/>
      <c r="B44" s="247" t="s">
        <v>578</v>
      </c>
      <c r="C44" s="248"/>
      <c r="D44" s="249"/>
      <c r="E44" s="250"/>
      <c r="F44" s="251"/>
      <c r="G44" s="252"/>
      <c r="H44" s="220"/>
    </row>
    <row r="45" ht="21.0" hidden="1" customHeight="1" outlineLevel="1">
      <c r="A45" s="246"/>
      <c r="B45" s="247" t="s">
        <v>579</v>
      </c>
      <c r="C45" s="248" t="s">
        <v>580</v>
      </c>
      <c r="D45" s="249"/>
      <c r="E45" s="250"/>
      <c r="F45" s="251"/>
      <c r="G45" s="252"/>
      <c r="H45" s="220"/>
    </row>
    <row r="46" ht="21.0" hidden="1" customHeight="1" outlineLevel="1">
      <c r="A46" s="246"/>
      <c r="B46" s="247" t="s">
        <v>581</v>
      </c>
      <c r="C46" s="248"/>
      <c r="D46" s="249"/>
      <c r="E46" s="250"/>
      <c r="F46" s="251"/>
      <c r="G46" s="252"/>
      <c r="H46" s="220"/>
    </row>
    <row r="47" ht="21.0" hidden="1" customHeight="1" outlineLevel="1">
      <c r="A47" s="246"/>
      <c r="B47" s="247" t="s">
        <v>582</v>
      </c>
      <c r="C47" s="248"/>
      <c r="D47" s="249"/>
      <c r="E47" s="250"/>
      <c r="F47" s="251"/>
      <c r="G47" s="252"/>
      <c r="H47" s="220"/>
    </row>
    <row r="48" ht="21.0" hidden="1" customHeight="1" outlineLevel="1">
      <c r="A48" s="246"/>
      <c r="B48" s="247" t="s">
        <v>583</v>
      </c>
      <c r="C48" s="248" t="s">
        <v>584</v>
      </c>
      <c r="D48" s="249"/>
      <c r="E48" s="250"/>
      <c r="F48" s="251"/>
      <c r="G48" s="252"/>
      <c r="H48" s="220"/>
    </row>
    <row r="49" ht="21.0" hidden="1" customHeight="1" outlineLevel="1">
      <c r="A49" s="246"/>
      <c r="B49" s="247" t="s">
        <v>585</v>
      </c>
      <c r="C49" s="248"/>
      <c r="D49" s="249"/>
      <c r="E49" s="250"/>
      <c r="F49" s="251"/>
      <c r="G49" s="252"/>
      <c r="H49" s="220"/>
    </row>
    <row r="50" ht="21.0" hidden="1" customHeight="1" outlineLevel="1">
      <c r="A50" s="246"/>
      <c r="B50" s="247" t="s">
        <v>586</v>
      </c>
      <c r="C50" s="248" t="s">
        <v>587</v>
      </c>
      <c r="D50" s="249"/>
      <c r="E50" s="250"/>
      <c r="F50" s="251"/>
      <c r="G50" s="252"/>
      <c r="H50" s="220"/>
    </row>
    <row r="51" ht="21.0" hidden="1" customHeight="1" outlineLevel="1">
      <c r="A51" s="246"/>
      <c r="B51" s="247" t="s">
        <v>588</v>
      </c>
      <c r="C51" s="248"/>
      <c r="D51" s="249"/>
      <c r="E51" s="250"/>
      <c r="F51" s="251"/>
      <c r="G51" s="252"/>
      <c r="H51" s="220"/>
    </row>
    <row r="52" ht="21.0" hidden="1" customHeight="1" outlineLevel="1">
      <c r="A52" s="246"/>
      <c r="B52" s="247" t="s">
        <v>589</v>
      </c>
      <c r="C52" s="248" t="s">
        <v>590</v>
      </c>
      <c r="D52" s="249"/>
      <c r="E52" s="250"/>
      <c r="F52" s="251"/>
      <c r="G52" s="252"/>
      <c r="H52" s="220"/>
    </row>
    <row r="53" ht="21.0" hidden="1" customHeight="1" outlineLevel="1">
      <c r="A53" s="246"/>
      <c r="B53" s="247" t="s">
        <v>591</v>
      </c>
      <c r="C53" s="248" t="s">
        <v>592</v>
      </c>
      <c r="D53" s="249"/>
      <c r="E53" s="250"/>
      <c r="F53" s="251"/>
      <c r="G53" s="252"/>
      <c r="H53" s="220"/>
    </row>
    <row r="54" ht="21.0" hidden="1" customHeight="1" outlineLevel="1">
      <c r="A54" s="246"/>
      <c r="B54" s="247" t="s">
        <v>593</v>
      </c>
      <c r="C54" s="248" t="s">
        <v>594</v>
      </c>
      <c r="D54" s="249"/>
      <c r="E54" s="250"/>
      <c r="F54" s="251"/>
      <c r="G54" s="252"/>
      <c r="H54" s="220"/>
    </row>
    <row r="55" ht="21.0" hidden="1" customHeight="1" outlineLevel="1">
      <c r="A55" s="246"/>
      <c r="B55" s="247" t="s">
        <v>595</v>
      </c>
      <c r="C55" s="248" t="s">
        <v>596</v>
      </c>
      <c r="D55" s="249"/>
      <c r="E55" s="250"/>
      <c r="F55" s="251"/>
      <c r="G55" s="252"/>
      <c r="H55" s="220"/>
    </row>
    <row r="56" ht="21.0" hidden="1" customHeight="1" outlineLevel="1">
      <c r="A56" s="246"/>
      <c r="B56" s="247" t="s">
        <v>597</v>
      </c>
      <c r="C56" s="248" t="s">
        <v>598</v>
      </c>
      <c r="D56" s="249"/>
      <c r="E56" s="250"/>
      <c r="F56" s="251"/>
      <c r="G56" s="252"/>
      <c r="H56" s="220"/>
    </row>
    <row r="57" ht="21.0" hidden="1" customHeight="1" outlineLevel="1">
      <c r="A57" s="246"/>
      <c r="B57" s="247" t="s">
        <v>599</v>
      </c>
      <c r="C57" s="248" t="s">
        <v>600</v>
      </c>
      <c r="D57" s="249"/>
      <c r="E57" s="250"/>
      <c r="F57" s="251"/>
      <c r="G57" s="252"/>
      <c r="H57" s="220"/>
    </row>
    <row r="58" ht="21.0" hidden="1" customHeight="1" outlineLevel="1">
      <c r="A58" s="246"/>
      <c r="B58" s="247" t="s">
        <v>502</v>
      </c>
      <c r="C58" s="248" t="s">
        <v>601</v>
      </c>
      <c r="D58" s="249"/>
      <c r="E58" s="250"/>
      <c r="F58" s="251"/>
      <c r="G58" s="252"/>
      <c r="H58" s="220"/>
    </row>
    <row r="59" ht="21.0" hidden="1" customHeight="1" outlineLevel="1">
      <c r="A59" s="246"/>
      <c r="B59" s="247" t="s">
        <v>602</v>
      </c>
      <c r="C59" s="248" t="s">
        <v>603</v>
      </c>
      <c r="D59" s="249"/>
      <c r="E59" s="250"/>
      <c r="F59" s="251"/>
      <c r="G59" s="252"/>
      <c r="H59" s="220"/>
    </row>
    <row r="60" ht="21.0" hidden="1" customHeight="1" outlineLevel="1">
      <c r="A60" s="246"/>
      <c r="B60" s="247" t="s">
        <v>604</v>
      </c>
      <c r="C60" s="248" t="s">
        <v>605</v>
      </c>
      <c r="D60" s="249"/>
      <c r="E60" s="250"/>
      <c r="F60" s="251"/>
      <c r="G60" s="252"/>
      <c r="H60" s="220"/>
    </row>
    <row r="61" ht="21.0" customHeight="1">
      <c r="A61" s="37"/>
      <c r="B61" s="38"/>
      <c r="C61" s="38"/>
      <c r="D61" s="44"/>
      <c r="E61" s="44"/>
      <c r="F61" s="227"/>
      <c r="G61" s="253"/>
      <c r="H61" s="40"/>
    </row>
  </sheetData>
  <conditionalFormatting sqref="A1:H1">
    <cfRule type="containsBlanks" dxfId="0" priority="1">
      <formula>LEN(TRIM(A1))=0</formula>
    </cfRule>
  </conditionalFormatting>
  <conditionalFormatting sqref="G4:G61">
    <cfRule type="expression" dxfId="0" priority="2">
      <formula>NOT(COUNTIF(INDIRECT("Calculations!"&amp;"A$4:A"),G4)&gt;0)*NOT(ISBLANK(G4))</formula>
    </cfRule>
  </conditionalFormatting>
  <dataValidations>
    <dataValidation type="list" allowBlank="1" showErrorMessage="1" sqref="F4:F61">
      <formula1>"0,1"</formula1>
    </dataValidation>
    <dataValidation type="list" allowBlank="1" showErrorMessage="1" sqref="G4:G61">
      <formula1>Calculations!$A$4:$A61</formula1>
    </dataValidation>
  </dataValidation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F96F"/>
    <outlinePr summaryRight="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23.57"/>
    <col customWidth="1" min="2" max="2" width="31.14"/>
    <col customWidth="1" min="3" max="4" width="20.86"/>
    <col customWidth="1" min="5" max="5" width="14.43"/>
    <col collapsed="1" customWidth="1" min="6" max="6" width="16.29"/>
    <col customWidth="1" hidden="1" min="7" max="8" width="14.43" outlineLevel="1"/>
    <col customWidth="1" hidden="1" min="9" max="9" width="7.29" outlineLevel="1"/>
    <col customWidth="1" hidden="1" min="10" max="10" width="14.43" outlineLevel="1"/>
    <col collapsed="1" customWidth="1" min="11" max="11" width="16.29"/>
    <col customWidth="1" hidden="1" min="12" max="13" width="14.43" outlineLevel="1"/>
    <col customWidth="1" hidden="1" min="14" max="14" width="7.29" outlineLevel="1"/>
    <col customWidth="1" hidden="1" min="15" max="15" width="14.43" outlineLevel="1"/>
    <col collapsed="1" customWidth="1" min="16" max="16" width="16.29"/>
    <col customWidth="1" hidden="1" min="17" max="18" width="14.43" outlineLevel="1"/>
    <col customWidth="1" hidden="1" min="19" max="19" width="7.29" outlineLevel="1"/>
    <col customWidth="1" hidden="1" min="20" max="20" width="14.43" outlineLevel="1"/>
    <col customWidth="1" min="21" max="21" width="29.29"/>
  </cols>
  <sheetData>
    <row r="1" ht="28.5" hidden="1" customHeight="1" outlineLevel="1">
      <c r="A1" s="182" t="s">
        <v>31</v>
      </c>
      <c r="B1" s="2" t="s">
        <v>607</v>
      </c>
      <c r="C1" s="2" t="s">
        <v>123</v>
      </c>
      <c r="D1" s="118" t="s">
        <v>127</v>
      </c>
      <c r="E1" s="254" t="s">
        <v>5</v>
      </c>
      <c r="F1" s="256" t="s">
        <v>13</v>
      </c>
      <c r="G1" s="254" t="s">
        <v>14</v>
      </c>
      <c r="H1" s="254" t="s">
        <v>15</v>
      </c>
      <c r="I1" s="182" t="s">
        <v>16</v>
      </c>
      <c r="J1" s="182" t="s">
        <v>17</v>
      </c>
      <c r="K1" s="256" t="s">
        <v>18</v>
      </c>
      <c r="L1" s="182" t="s">
        <v>19</v>
      </c>
      <c r="M1" s="182" t="s">
        <v>20</v>
      </c>
      <c r="N1" s="182" t="s">
        <v>21</v>
      </c>
      <c r="O1" s="182" t="s">
        <v>22</v>
      </c>
      <c r="P1" s="256" t="s">
        <v>154</v>
      </c>
      <c r="Q1" s="2" t="s">
        <v>156</v>
      </c>
      <c r="R1" s="2" t="s">
        <v>158</v>
      </c>
      <c r="S1" s="2" t="s">
        <v>160</v>
      </c>
      <c r="T1" s="2" t="s">
        <v>162</v>
      </c>
      <c r="U1" s="3"/>
    </row>
    <row r="2" ht="37.5" customHeight="1" collapsed="1">
      <c r="A2" s="261" t="str">
        <f>HYPERLINK("https://www.bikalims.org/manual/qc/creating-QC-samples","Suppliers")</f>
        <v>Suppliers</v>
      </c>
      <c r="B2" s="59"/>
      <c r="C2" s="263"/>
      <c r="D2" s="263"/>
      <c r="E2" s="263" t="s">
        <v>609</v>
      </c>
      <c r="F2" s="264" t="s">
        <v>171</v>
      </c>
      <c r="G2" s="15"/>
      <c r="H2" s="15"/>
      <c r="I2" s="15"/>
      <c r="J2" s="16"/>
      <c r="K2" s="264" t="s">
        <v>175</v>
      </c>
      <c r="L2" s="15"/>
      <c r="M2" s="15"/>
      <c r="N2" s="15"/>
      <c r="O2" s="16"/>
      <c r="P2" s="264" t="s">
        <v>176</v>
      </c>
      <c r="Q2" s="15"/>
      <c r="R2" s="15"/>
      <c r="S2" s="15"/>
      <c r="T2" s="16"/>
      <c r="U2" s="101" t="str">
        <f>HYPERLINK("https://www.bikalabs.com","Creative Commons BYSA
Bika Lab Systems")</f>
        <v>Creative Commons BYSA
Bika Lab Systems</v>
      </c>
    </row>
    <row r="3" ht="25.5" customHeight="1">
      <c r="A3" s="140" t="s">
        <v>183</v>
      </c>
      <c r="B3" s="22" t="s">
        <v>614</v>
      </c>
      <c r="C3" s="158" t="s">
        <v>615</v>
      </c>
      <c r="D3" s="265" t="s">
        <v>127</v>
      </c>
      <c r="E3" s="127" t="s">
        <v>612</v>
      </c>
      <c r="F3" s="127" t="s">
        <v>40</v>
      </c>
      <c r="G3" s="158" t="s">
        <v>41</v>
      </c>
      <c r="H3" s="158" t="s">
        <v>42</v>
      </c>
      <c r="I3" s="158" t="s">
        <v>44</v>
      </c>
      <c r="J3" s="158" t="s">
        <v>46</v>
      </c>
      <c r="K3" s="127" t="s">
        <v>200</v>
      </c>
      <c r="L3" s="158" t="s">
        <v>41</v>
      </c>
      <c r="M3" s="158" t="s">
        <v>42</v>
      </c>
      <c r="N3" s="158" t="s">
        <v>44</v>
      </c>
      <c r="O3" s="158" t="s">
        <v>46</v>
      </c>
      <c r="P3" s="127" t="s">
        <v>200</v>
      </c>
      <c r="Q3" s="268" t="s">
        <v>41</v>
      </c>
      <c r="R3" s="270" t="s">
        <v>42</v>
      </c>
      <c r="S3" s="270" t="s">
        <v>44</v>
      </c>
      <c r="T3" s="270" t="s">
        <v>46</v>
      </c>
      <c r="U3" s="272"/>
    </row>
    <row r="4" ht="21.0" customHeight="1">
      <c r="A4" s="34" t="s">
        <v>621</v>
      </c>
      <c r="B4" s="34"/>
      <c r="C4" s="34"/>
      <c r="D4" s="276"/>
      <c r="E4" s="34"/>
      <c r="F4" s="34"/>
      <c r="G4" s="34"/>
      <c r="H4" s="35"/>
      <c r="I4" s="278"/>
      <c r="J4" s="34"/>
      <c r="K4" s="34"/>
      <c r="L4" s="34"/>
      <c r="M4" s="35"/>
      <c r="N4" s="278"/>
      <c r="O4" s="34"/>
      <c r="P4" s="34"/>
      <c r="Q4" s="275"/>
      <c r="R4" s="36"/>
      <c r="S4" s="279"/>
      <c r="T4" s="275"/>
      <c r="U4" s="280"/>
    </row>
    <row r="5" ht="21.0" customHeight="1">
      <c r="A5" s="34" t="s">
        <v>630</v>
      </c>
      <c r="B5" s="34"/>
      <c r="C5" s="34"/>
      <c r="D5" s="276"/>
      <c r="E5" s="34"/>
      <c r="F5" s="34"/>
      <c r="G5" s="34"/>
      <c r="H5" s="35"/>
      <c r="I5" s="278"/>
      <c r="J5" s="34"/>
      <c r="K5" s="34"/>
      <c r="L5" s="34"/>
      <c r="M5" s="35"/>
      <c r="N5" s="278"/>
      <c r="O5" s="34"/>
      <c r="P5" s="34"/>
      <c r="Q5" s="275"/>
      <c r="R5" s="36"/>
      <c r="S5" s="279"/>
      <c r="T5" s="275"/>
      <c r="U5" s="280"/>
    </row>
    <row r="6" ht="21.0" customHeight="1">
      <c r="A6" s="275"/>
      <c r="B6" s="275"/>
      <c r="C6" s="275"/>
      <c r="D6" s="271"/>
      <c r="E6" s="275"/>
      <c r="F6" s="275"/>
      <c r="G6" s="275"/>
      <c r="H6" s="36"/>
      <c r="I6" s="279"/>
      <c r="J6" s="275"/>
      <c r="K6" s="275"/>
      <c r="L6" s="275"/>
      <c r="M6" s="36"/>
      <c r="N6" s="279"/>
      <c r="O6" s="275"/>
      <c r="P6" s="275"/>
      <c r="Q6" s="275"/>
      <c r="R6" s="36"/>
      <c r="S6" s="279"/>
      <c r="T6" s="275"/>
      <c r="U6" s="280"/>
    </row>
    <row r="7" ht="21.0" customHeight="1">
      <c r="A7" s="275"/>
      <c r="B7" s="275"/>
      <c r="C7" s="275"/>
      <c r="D7" s="271"/>
      <c r="E7" s="275"/>
      <c r="F7" s="275"/>
      <c r="G7" s="275"/>
      <c r="H7" s="36"/>
      <c r="I7" s="279"/>
      <c r="J7" s="275"/>
      <c r="K7" s="275"/>
      <c r="L7" s="275"/>
      <c r="M7" s="36"/>
      <c r="N7" s="279"/>
      <c r="O7" s="275"/>
      <c r="P7" s="275"/>
      <c r="Q7" s="275"/>
      <c r="R7" s="36"/>
      <c r="S7" s="279"/>
      <c r="T7" s="275"/>
      <c r="U7" s="280"/>
    </row>
    <row r="8" ht="21.0" customHeight="1">
      <c r="A8" s="275"/>
      <c r="B8" s="275"/>
      <c r="C8" s="275"/>
      <c r="D8" s="271"/>
      <c r="E8" s="275"/>
      <c r="F8" s="275"/>
      <c r="G8" s="275"/>
      <c r="H8" s="36"/>
      <c r="I8" s="279"/>
      <c r="J8" s="275"/>
      <c r="K8" s="275"/>
      <c r="L8" s="275"/>
      <c r="M8" s="36"/>
      <c r="N8" s="279"/>
      <c r="O8" s="275"/>
      <c r="P8" s="275"/>
      <c r="Q8" s="275"/>
      <c r="R8" s="36"/>
      <c r="S8" s="279"/>
      <c r="T8" s="275"/>
      <c r="U8" s="280"/>
    </row>
    <row r="9" ht="21.0" customHeight="1">
      <c r="A9" s="275"/>
      <c r="B9" s="275"/>
      <c r="C9" s="275"/>
      <c r="D9" s="271"/>
      <c r="E9" s="275"/>
      <c r="F9" s="275"/>
      <c r="G9" s="275"/>
      <c r="H9" s="36"/>
      <c r="I9" s="279"/>
      <c r="J9" s="275"/>
      <c r="K9" s="275"/>
      <c r="L9" s="275"/>
      <c r="M9" s="36"/>
      <c r="N9" s="279"/>
      <c r="O9" s="275"/>
      <c r="P9" s="275"/>
      <c r="Q9" s="275"/>
      <c r="R9" s="36"/>
      <c r="S9" s="279"/>
      <c r="T9" s="275"/>
      <c r="U9" s="280"/>
    </row>
    <row r="10" ht="21.0" customHeight="1">
      <c r="A10" s="275"/>
      <c r="B10" s="275"/>
      <c r="C10" s="275"/>
      <c r="D10" s="271"/>
      <c r="E10" s="275"/>
      <c r="F10" s="275"/>
      <c r="G10" s="275"/>
      <c r="H10" s="36"/>
      <c r="I10" s="279"/>
      <c r="J10" s="275"/>
      <c r="K10" s="275"/>
      <c r="L10" s="275"/>
      <c r="M10" s="36"/>
      <c r="N10" s="279"/>
      <c r="O10" s="275"/>
      <c r="P10" s="275"/>
      <c r="Q10" s="275"/>
      <c r="R10" s="36"/>
      <c r="S10" s="279"/>
      <c r="T10" s="275"/>
      <c r="U10" s="280"/>
    </row>
    <row r="11" ht="21.0" customHeight="1">
      <c r="A11" s="275"/>
      <c r="B11" s="275"/>
      <c r="C11" s="275"/>
      <c r="D11" s="271"/>
      <c r="E11" s="275"/>
      <c r="F11" s="275"/>
      <c r="G11" s="275"/>
      <c r="H11" s="36"/>
      <c r="I11" s="279"/>
      <c r="J11" s="275"/>
      <c r="K11" s="275"/>
      <c r="L11" s="275"/>
      <c r="M11" s="36"/>
      <c r="N11" s="279"/>
      <c r="O11" s="275"/>
      <c r="P11" s="275"/>
      <c r="Q11" s="275"/>
      <c r="R11" s="36"/>
      <c r="S11" s="279"/>
      <c r="T11" s="275"/>
      <c r="U11" s="280"/>
    </row>
    <row r="12" ht="21.0" customHeight="1">
      <c r="A12" s="275"/>
      <c r="B12" s="275"/>
      <c r="C12" s="275"/>
      <c r="D12" s="271"/>
      <c r="E12" s="275"/>
      <c r="F12" s="275"/>
      <c r="G12" s="275"/>
      <c r="H12" s="36"/>
      <c r="I12" s="279"/>
      <c r="J12" s="275"/>
      <c r="K12" s="275"/>
      <c r="L12" s="275"/>
      <c r="M12" s="36"/>
      <c r="N12" s="279"/>
      <c r="O12" s="275"/>
      <c r="P12" s="275"/>
      <c r="Q12" s="275"/>
      <c r="R12" s="36"/>
      <c r="S12" s="279"/>
      <c r="T12" s="275"/>
      <c r="U12" s="280"/>
    </row>
    <row r="13" ht="21.0" customHeight="1">
      <c r="A13" s="275"/>
      <c r="B13" s="275"/>
      <c r="C13" s="275"/>
      <c r="D13" s="271"/>
      <c r="E13" s="275"/>
      <c r="F13" s="275"/>
      <c r="G13" s="275"/>
      <c r="H13" s="36"/>
      <c r="I13" s="279"/>
      <c r="J13" s="275"/>
      <c r="K13" s="275"/>
      <c r="L13" s="275"/>
      <c r="M13" s="36"/>
      <c r="N13" s="279"/>
      <c r="O13" s="275"/>
      <c r="P13" s="275"/>
      <c r="Q13" s="275"/>
      <c r="R13" s="36"/>
      <c r="S13" s="279"/>
      <c r="T13" s="275"/>
      <c r="U13" s="280"/>
    </row>
    <row r="14" ht="21.0" hidden="1" customHeight="1" outlineLevel="1">
      <c r="A14" s="275"/>
      <c r="B14" s="275"/>
      <c r="C14" s="275"/>
      <c r="D14" s="271"/>
      <c r="E14" s="275"/>
      <c r="F14" s="275"/>
      <c r="G14" s="275"/>
      <c r="H14" s="36"/>
      <c r="I14" s="279"/>
      <c r="J14" s="275"/>
      <c r="K14" s="275"/>
      <c r="L14" s="275"/>
      <c r="M14" s="36"/>
      <c r="N14" s="279"/>
      <c r="O14" s="275"/>
      <c r="P14" s="275"/>
      <c r="Q14" s="287"/>
      <c r="R14" s="288"/>
      <c r="S14" s="288"/>
      <c r="T14" s="287"/>
      <c r="U14" s="289"/>
    </row>
    <row r="15" ht="21.0" hidden="1" customHeight="1" outlineLevel="1">
      <c r="A15" s="275"/>
      <c r="B15" s="275"/>
      <c r="C15" s="275"/>
      <c r="D15" s="271"/>
      <c r="E15" s="275"/>
      <c r="F15" s="275"/>
      <c r="G15" s="275"/>
      <c r="H15" s="36"/>
      <c r="I15" s="279"/>
      <c r="J15" s="275"/>
      <c r="K15" s="275"/>
      <c r="L15" s="275"/>
      <c r="M15" s="36"/>
      <c r="N15" s="279"/>
      <c r="O15" s="275"/>
      <c r="P15" s="275"/>
      <c r="Q15" s="287"/>
      <c r="R15" s="288"/>
      <c r="S15" s="287"/>
      <c r="T15" s="287"/>
      <c r="U15" s="289"/>
    </row>
    <row r="16" ht="21.0" hidden="1" customHeight="1" outlineLevel="1">
      <c r="A16" s="275"/>
      <c r="B16" s="275"/>
      <c r="C16" s="275"/>
      <c r="D16" s="271"/>
      <c r="E16" s="275"/>
      <c r="F16" s="275"/>
      <c r="G16" s="275"/>
      <c r="H16" s="36"/>
      <c r="I16" s="279"/>
      <c r="J16" s="275"/>
      <c r="K16" s="275"/>
      <c r="L16" s="275"/>
      <c r="M16" s="36"/>
      <c r="N16" s="279"/>
      <c r="O16" s="275"/>
      <c r="P16" s="275"/>
      <c r="Q16" s="287"/>
      <c r="R16" s="288"/>
      <c r="S16" s="288"/>
      <c r="T16" s="287"/>
      <c r="U16" s="289"/>
    </row>
    <row r="17" ht="21.0" hidden="1" customHeight="1" outlineLevel="1">
      <c r="A17" s="275"/>
      <c r="B17" s="275"/>
      <c r="C17" s="275"/>
      <c r="D17" s="271"/>
      <c r="E17" s="275"/>
      <c r="F17" s="275"/>
      <c r="G17" s="275"/>
      <c r="H17" s="36"/>
      <c r="I17" s="279"/>
      <c r="J17" s="275"/>
      <c r="K17" s="275"/>
      <c r="L17" s="275"/>
      <c r="M17" s="36"/>
      <c r="N17" s="279"/>
      <c r="O17" s="275"/>
      <c r="P17" s="275"/>
      <c r="Q17" s="287"/>
      <c r="R17" s="287"/>
      <c r="S17" s="287"/>
      <c r="T17" s="287"/>
      <c r="U17" s="289"/>
    </row>
    <row r="18" ht="21.0" hidden="1" customHeight="1" outlineLevel="1">
      <c r="A18" s="275"/>
      <c r="B18" s="275"/>
      <c r="C18" s="275"/>
      <c r="D18" s="271"/>
      <c r="E18" s="275"/>
      <c r="F18" s="275"/>
      <c r="G18" s="275"/>
      <c r="H18" s="36"/>
      <c r="I18" s="279"/>
      <c r="J18" s="275"/>
      <c r="K18" s="275"/>
      <c r="L18" s="275"/>
      <c r="M18" s="36"/>
      <c r="N18" s="279"/>
      <c r="O18" s="275"/>
      <c r="P18" s="275"/>
      <c r="Q18" s="287"/>
      <c r="R18" s="288"/>
      <c r="S18" s="288"/>
      <c r="T18" s="287"/>
      <c r="U18" s="289"/>
    </row>
    <row r="19" ht="21.0" hidden="1" customHeight="1" outlineLevel="1">
      <c r="A19" s="275"/>
      <c r="B19" s="275"/>
      <c r="C19" s="275"/>
      <c r="D19" s="271"/>
      <c r="E19" s="275"/>
      <c r="F19" s="275"/>
      <c r="G19" s="275"/>
      <c r="H19" s="36"/>
      <c r="I19" s="279"/>
      <c r="J19" s="275"/>
      <c r="K19" s="275"/>
      <c r="L19" s="275"/>
      <c r="M19" s="36"/>
      <c r="N19" s="279"/>
      <c r="O19" s="275"/>
      <c r="P19" s="275"/>
      <c r="Q19" s="287"/>
      <c r="R19" s="288"/>
      <c r="S19" s="287"/>
      <c r="T19" s="287"/>
      <c r="U19" s="289"/>
    </row>
    <row r="20" ht="21.0" hidden="1" customHeight="1" outlineLevel="1">
      <c r="A20" s="275"/>
      <c r="B20" s="275"/>
      <c r="C20" s="275"/>
      <c r="D20" s="271"/>
      <c r="E20" s="275"/>
      <c r="F20" s="275"/>
      <c r="G20" s="275"/>
      <c r="H20" s="36"/>
      <c r="I20" s="279"/>
      <c r="J20" s="275"/>
      <c r="K20" s="275"/>
      <c r="L20" s="275"/>
      <c r="M20" s="36"/>
      <c r="N20" s="279"/>
      <c r="O20" s="275"/>
      <c r="P20" s="275"/>
      <c r="Q20" s="287"/>
      <c r="R20" s="288"/>
      <c r="S20" s="287"/>
      <c r="T20" s="287"/>
      <c r="U20" s="289"/>
    </row>
    <row r="21" ht="21.0" hidden="1" customHeight="1" outlineLevel="1">
      <c r="A21" s="275"/>
      <c r="B21" s="275"/>
      <c r="C21" s="275"/>
      <c r="D21" s="271"/>
      <c r="E21" s="275"/>
      <c r="F21" s="275"/>
      <c r="G21" s="275"/>
      <c r="H21" s="36"/>
      <c r="I21" s="279"/>
      <c r="J21" s="275"/>
      <c r="K21" s="275"/>
      <c r="L21" s="275"/>
      <c r="M21" s="36"/>
      <c r="N21" s="279"/>
      <c r="O21" s="275"/>
      <c r="P21" s="275"/>
      <c r="Q21" s="287"/>
      <c r="R21" s="288"/>
      <c r="S21" s="288"/>
      <c r="T21" s="287"/>
      <c r="U21" s="289"/>
    </row>
    <row r="22" ht="21.0" hidden="1" customHeight="1" outlineLevel="1">
      <c r="A22" s="275"/>
      <c r="B22" s="275"/>
      <c r="C22" s="275"/>
      <c r="D22" s="271"/>
      <c r="E22" s="275"/>
      <c r="F22" s="275"/>
      <c r="G22" s="275"/>
      <c r="H22" s="36"/>
      <c r="I22" s="279"/>
      <c r="J22" s="275"/>
      <c r="K22" s="275"/>
      <c r="L22" s="275"/>
      <c r="M22" s="36"/>
      <c r="N22" s="279"/>
      <c r="O22" s="275"/>
      <c r="P22" s="275"/>
      <c r="Q22" s="288"/>
      <c r="R22" s="288"/>
      <c r="S22" s="287"/>
      <c r="T22" s="287"/>
      <c r="U22" s="289"/>
    </row>
    <row r="23" ht="21.0" hidden="1" customHeight="1" outlineLevel="1">
      <c r="A23" s="275"/>
      <c r="B23" s="275"/>
      <c r="C23" s="275"/>
      <c r="D23" s="271"/>
      <c r="E23" s="275"/>
      <c r="F23" s="275"/>
      <c r="G23" s="275"/>
      <c r="H23" s="36"/>
      <c r="I23" s="279"/>
      <c r="J23" s="275"/>
      <c r="K23" s="275"/>
      <c r="L23" s="275"/>
      <c r="M23" s="36"/>
      <c r="N23" s="279"/>
      <c r="O23" s="275"/>
      <c r="P23" s="275"/>
      <c r="Q23" s="287"/>
      <c r="R23" s="288"/>
      <c r="S23" s="287"/>
      <c r="T23" s="287"/>
      <c r="U23" s="289"/>
    </row>
    <row r="24" ht="21.0" hidden="1" customHeight="1" outlineLevel="1">
      <c r="A24" s="275"/>
      <c r="B24" s="275"/>
      <c r="C24" s="275"/>
      <c r="D24" s="271"/>
      <c r="E24" s="275"/>
      <c r="F24" s="275"/>
      <c r="G24" s="275"/>
      <c r="H24" s="36"/>
      <c r="I24" s="279"/>
      <c r="J24" s="275"/>
      <c r="K24" s="275"/>
      <c r="L24" s="275"/>
      <c r="M24" s="36"/>
      <c r="N24" s="279"/>
      <c r="O24" s="275"/>
      <c r="P24" s="275"/>
      <c r="Q24" s="288"/>
      <c r="R24" s="288"/>
      <c r="S24" s="287"/>
      <c r="T24" s="287"/>
      <c r="U24" s="289"/>
    </row>
    <row r="25" ht="21.0" hidden="1" customHeight="1" outlineLevel="1">
      <c r="A25" s="275"/>
      <c r="B25" s="275"/>
      <c r="C25" s="275"/>
      <c r="D25" s="271"/>
      <c r="E25" s="275"/>
      <c r="F25" s="275"/>
      <c r="G25" s="275"/>
      <c r="H25" s="36"/>
      <c r="I25" s="279"/>
      <c r="J25" s="275"/>
      <c r="K25" s="275"/>
      <c r="L25" s="275"/>
      <c r="M25" s="36"/>
      <c r="N25" s="279"/>
      <c r="O25" s="275"/>
      <c r="P25" s="275"/>
      <c r="Q25" s="287"/>
      <c r="R25" s="288"/>
      <c r="S25" s="288"/>
      <c r="T25" s="287"/>
      <c r="U25" s="289"/>
    </row>
    <row r="26" ht="21.0" hidden="1" customHeight="1" outlineLevel="1">
      <c r="A26" s="275"/>
      <c r="B26" s="275"/>
      <c r="C26" s="275"/>
      <c r="D26" s="271"/>
      <c r="E26" s="275"/>
      <c r="F26" s="275"/>
      <c r="G26" s="275"/>
      <c r="H26" s="36"/>
      <c r="I26" s="279"/>
      <c r="J26" s="275"/>
      <c r="K26" s="275"/>
      <c r="L26" s="275"/>
      <c r="M26" s="36"/>
      <c r="N26" s="279"/>
      <c r="O26" s="275"/>
      <c r="P26" s="275"/>
      <c r="Q26" s="287"/>
      <c r="R26" s="288"/>
      <c r="S26" s="287"/>
      <c r="T26" s="287"/>
      <c r="U26" s="289"/>
    </row>
    <row r="27" ht="21.0" hidden="1" customHeight="1" outlineLevel="1">
      <c r="A27" s="275"/>
      <c r="B27" s="275"/>
      <c r="C27" s="275"/>
      <c r="D27" s="271"/>
      <c r="E27" s="275"/>
      <c r="F27" s="275"/>
      <c r="G27" s="275"/>
      <c r="H27" s="36"/>
      <c r="I27" s="279"/>
      <c r="J27" s="275"/>
      <c r="K27" s="275"/>
      <c r="L27" s="275"/>
      <c r="M27" s="36"/>
      <c r="N27" s="279"/>
      <c r="O27" s="275"/>
      <c r="P27" s="275"/>
      <c r="Q27" s="288"/>
      <c r="R27" s="288"/>
      <c r="S27" s="288"/>
      <c r="T27" s="287"/>
      <c r="U27" s="289"/>
    </row>
    <row r="28" ht="21.0" hidden="1" customHeight="1" outlineLevel="1">
      <c r="A28" s="275"/>
      <c r="B28" s="275"/>
      <c r="C28" s="275"/>
      <c r="D28" s="271"/>
      <c r="E28" s="275"/>
      <c r="F28" s="275"/>
      <c r="G28" s="275"/>
      <c r="H28" s="36"/>
      <c r="I28" s="279"/>
      <c r="J28" s="275"/>
      <c r="K28" s="275"/>
      <c r="L28" s="275"/>
      <c r="M28" s="36"/>
      <c r="N28" s="279"/>
      <c r="O28" s="275"/>
      <c r="P28" s="275"/>
      <c r="Q28" s="287"/>
      <c r="R28" s="288"/>
      <c r="S28" s="288"/>
      <c r="T28" s="287"/>
      <c r="U28" s="289"/>
    </row>
    <row r="29" ht="21.0" hidden="1" customHeight="1" outlineLevel="1">
      <c r="A29" s="275"/>
      <c r="B29" s="275"/>
      <c r="C29" s="275"/>
      <c r="D29" s="271"/>
      <c r="E29" s="275"/>
      <c r="F29" s="275"/>
      <c r="G29" s="275"/>
      <c r="H29" s="36"/>
      <c r="I29" s="279"/>
      <c r="J29" s="275"/>
      <c r="K29" s="275"/>
      <c r="L29" s="275"/>
      <c r="M29" s="36"/>
      <c r="N29" s="279"/>
      <c r="O29" s="275"/>
      <c r="P29" s="275"/>
      <c r="Q29" s="287"/>
      <c r="R29" s="288"/>
      <c r="S29" s="288"/>
      <c r="T29" s="287"/>
      <c r="U29" s="289"/>
    </row>
    <row r="30" ht="21.0" hidden="1" customHeight="1" outlineLevel="1">
      <c r="A30" s="275"/>
      <c r="B30" s="275"/>
      <c r="C30" s="275"/>
      <c r="D30" s="271"/>
      <c r="E30" s="275"/>
      <c r="F30" s="275"/>
      <c r="G30" s="275"/>
      <c r="H30" s="36"/>
      <c r="I30" s="279"/>
      <c r="J30" s="275"/>
      <c r="K30" s="275"/>
      <c r="L30" s="275"/>
      <c r="M30" s="36"/>
      <c r="N30" s="279"/>
      <c r="O30" s="275"/>
      <c r="P30" s="275"/>
      <c r="Q30" s="287"/>
      <c r="R30" s="288"/>
      <c r="S30" s="288"/>
      <c r="T30" s="287"/>
      <c r="U30" s="289"/>
    </row>
    <row r="31" ht="21.0" hidden="1" customHeight="1" outlineLevel="1">
      <c r="A31" s="275"/>
      <c r="B31" s="275"/>
      <c r="C31" s="275"/>
      <c r="D31" s="271"/>
      <c r="E31" s="275"/>
      <c r="F31" s="275"/>
      <c r="G31" s="275"/>
      <c r="H31" s="36"/>
      <c r="I31" s="279"/>
      <c r="J31" s="275"/>
      <c r="K31" s="275"/>
      <c r="L31" s="275"/>
      <c r="M31" s="36"/>
      <c r="N31" s="279"/>
      <c r="O31" s="275"/>
      <c r="P31" s="275"/>
      <c r="Q31" s="287"/>
      <c r="R31" s="288"/>
      <c r="S31" s="288"/>
      <c r="T31" s="287"/>
      <c r="U31" s="289"/>
    </row>
    <row r="32" ht="21.0" hidden="1" customHeight="1" outlineLevel="1">
      <c r="A32" s="275"/>
      <c r="B32" s="275"/>
      <c r="C32" s="275"/>
      <c r="D32" s="271"/>
      <c r="E32" s="275"/>
      <c r="F32" s="275"/>
      <c r="G32" s="275"/>
      <c r="H32" s="36"/>
      <c r="I32" s="279"/>
      <c r="J32" s="275"/>
      <c r="K32" s="275"/>
      <c r="L32" s="275"/>
      <c r="M32" s="36"/>
      <c r="N32" s="279"/>
      <c r="O32" s="275"/>
      <c r="P32" s="275"/>
      <c r="Q32" s="287"/>
      <c r="R32" s="287"/>
      <c r="S32" s="287"/>
      <c r="T32" s="287"/>
      <c r="U32" s="289"/>
    </row>
    <row r="33" ht="21.0" hidden="1" customHeight="1" outlineLevel="1">
      <c r="A33" s="275"/>
      <c r="B33" s="275"/>
      <c r="C33" s="275"/>
      <c r="D33" s="271"/>
      <c r="E33" s="275"/>
      <c r="F33" s="275"/>
      <c r="G33" s="275"/>
      <c r="H33" s="36"/>
      <c r="I33" s="279"/>
      <c r="J33" s="275"/>
      <c r="K33" s="275"/>
      <c r="L33" s="275"/>
      <c r="M33" s="36"/>
      <c r="N33" s="279"/>
      <c r="O33" s="275"/>
      <c r="P33" s="275"/>
      <c r="Q33" s="287"/>
      <c r="R33" s="288"/>
      <c r="S33" s="288"/>
      <c r="T33" s="287"/>
      <c r="U33" s="289"/>
    </row>
    <row r="34" ht="21.0" hidden="1" customHeight="1" outlineLevel="1">
      <c r="A34" s="275"/>
      <c r="B34" s="275"/>
      <c r="C34" s="275"/>
      <c r="D34" s="271"/>
      <c r="E34" s="275"/>
      <c r="F34" s="275"/>
      <c r="G34" s="275"/>
      <c r="H34" s="36"/>
      <c r="I34" s="279"/>
      <c r="J34" s="275"/>
      <c r="K34" s="275"/>
      <c r="L34" s="275"/>
      <c r="M34" s="36"/>
      <c r="N34" s="279"/>
      <c r="O34" s="275"/>
      <c r="P34" s="275"/>
      <c r="Q34" s="288"/>
      <c r="R34" s="288"/>
      <c r="S34" s="287"/>
      <c r="T34" s="287"/>
      <c r="U34" s="289"/>
    </row>
    <row r="35" ht="21.0" hidden="1" customHeight="1" outlineLevel="1">
      <c r="A35" s="275"/>
      <c r="B35" s="275"/>
      <c r="C35" s="275"/>
      <c r="D35" s="271"/>
      <c r="E35" s="275"/>
      <c r="F35" s="275"/>
      <c r="G35" s="275"/>
      <c r="H35" s="36"/>
      <c r="I35" s="279"/>
      <c r="J35" s="275"/>
      <c r="K35" s="275"/>
      <c r="L35" s="275"/>
      <c r="M35" s="36"/>
      <c r="N35" s="279"/>
      <c r="O35" s="275"/>
      <c r="P35" s="275"/>
      <c r="Q35" s="288"/>
      <c r="R35" s="293"/>
      <c r="S35" s="287"/>
      <c r="T35" s="287"/>
      <c r="U35" s="289"/>
    </row>
    <row r="36" ht="21.0" hidden="1" customHeight="1" outlineLevel="1">
      <c r="A36" s="275"/>
      <c r="B36" s="275"/>
      <c r="C36" s="275"/>
      <c r="D36" s="271"/>
      <c r="E36" s="275"/>
      <c r="F36" s="275"/>
      <c r="G36" s="275"/>
      <c r="H36" s="36"/>
      <c r="I36" s="279"/>
      <c r="J36" s="275"/>
      <c r="K36" s="275"/>
      <c r="L36" s="275"/>
      <c r="M36" s="36"/>
      <c r="N36" s="279"/>
      <c r="O36" s="275"/>
      <c r="P36" s="275"/>
      <c r="Q36" s="288"/>
      <c r="R36" s="288"/>
      <c r="S36" s="287"/>
      <c r="T36" s="287"/>
      <c r="U36" s="289"/>
    </row>
    <row r="37" ht="21.0" hidden="1" customHeight="1" outlineLevel="1">
      <c r="A37" s="275"/>
      <c r="B37" s="275"/>
      <c r="C37" s="275"/>
      <c r="D37" s="271"/>
      <c r="E37" s="275"/>
      <c r="F37" s="275"/>
      <c r="G37" s="275"/>
      <c r="H37" s="36"/>
      <c r="I37" s="279"/>
      <c r="J37" s="275"/>
      <c r="K37" s="275"/>
      <c r="L37" s="275"/>
      <c r="M37" s="36"/>
      <c r="N37" s="279"/>
      <c r="O37" s="275"/>
      <c r="P37" s="275"/>
      <c r="Q37" s="288"/>
      <c r="R37" s="288"/>
      <c r="S37" s="287"/>
      <c r="T37" s="287"/>
      <c r="U37" s="289"/>
    </row>
    <row r="38" ht="21.0" hidden="1" customHeight="1" outlineLevel="1">
      <c r="A38" s="275"/>
      <c r="B38" s="275"/>
      <c r="C38" s="275"/>
      <c r="D38" s="271"/>
      <c r="E38" s="275"/>
      <c r="F38" s="275"/>
      <c r="G38" s="275"/>
      <c r="H38" s="36"/>
      <c r="I38" s="279"/>
      <c r="J38" s="275"/>
      <c r="K38" s="275"/>
      <c r="L38" s="275"/>
      <c r="M38" s="36"/>
      <c r="N38" s="279"/>
      <c r="O38" s="275"/>
      <c r="P38" s="275"/>
      <c r="Q38" s="287"/>
      <c r="R38" s="288"/>
      <c r="S38" s="287"/>
      <c r="T38" s="287"/>
      <c r="U38" s="289"/>
    </row>
    <row r="39" ht="21.0" hidden="1" customHeight="1" outlineLevel="1">
      <c r="A39" s="275"/>
      <c r="B39" s="275"/>
      <c r="C39" s="275"/>
      <c r="D39" s="271"/>
      <c r="E39" s="275"/>
      <c r="F39" s="275"/>
      <c r="G39" s="275"/>
      <c r="H39" s="36"/>
      <c r="I39" s="279"/>
      <c r="J39" s="275"/>
      <c r="K39" s="275"/>
      <c r="L39" s="275"/>
      <c r="M39" s="36"/>
      <c r="N39" s="279"/>
      <c r="O39" s="275"/>
      <c r="P39" s="275"/>
      <c r="Q39" s="287"/>
      <c r="R39" s="288"/>
      <c r="S39" s="288"/>
      <c r="T39" s="287"/>
      <c r="U39" s="289"/>
    </row>
    <row r="40" ht="21.0" hidden="1" customHeight="1" outlineLevel="1">
      <c r="A40" s="275"/>
      <c r="B40" s="275"/>
      <c r="C40" s="275"/>
      <c r="D40" s="271"/>
      <c r="E40" s="275"/>
      <c r="F40" s="275"/>
      <c r="G40" s="275"/>
      <c r="H40" s="36"/>
      <c r="I40" s="279"/>
      <c r="J40" s="275"/>
      <c r="K40" s="275"/>
      <c r="L40" s="275"/>
      <c r="M40" s="36"/>
      <c r="N40" s="279"/>
      <c r="O40" s="275"/>
      <c r="P40" s="275"/>
      <c r="Q40" s="288"/>
      <c r="R40" s="288"/>
      <c r="S40" s="287"/>
      <c r="T40" s="287"/>
      <c r="U40" s="289"/>
    </row>
    <row r="41" ht="21.0" hidden="1" customHeight="1" outlineLevel="1">
      <c r="A41" s="275"/>
      <c r="B41" s="275"/>
      <c r="C41" s="275"/>
      <c r="D41" s="271"/>
      <c r="E41" s="275"/>
      <c r="F41" s="275"/>
      <c r="G41" s="275"/>
      <c r="H41" s="36"/>
      <c r="I41" s="279"/>
      <c r="J41" s="275"/>
      <c r="K41" s="275"/>
      <c r="L41" s="275"/>
      <c r="M41" s="36"/>
      <c r="N41" s="279"/>
      <c r="O41" s="275"/>
      <c r="P41" s="275"/>
      <c r="Q41" s="288"/>
      <c r="R41" s="287"/>
      <c r="S41" s="287"/>
      <c r="T41" s="287"/>
      <c r="U41" s="289"/>
    </row>
    <row r="42" ht="21.0" hidden="1" customHeight="1" outlineLevel="1">
      <c r="A42" s="275"/>
      <c r="B42" s="275"/>
      <c r="C42" s="275"/>
      <c r="D42" s="271"/>
      <c r="E42" s="275"/>
      <c r="F42" s="275"/>
      <c r="G42" s="275"/>
      <c r="H42" s="36"/>
      <c r="I42" s="279"/>
      <c r="J42" s="275"/>
      <c r="K42" s="275"/>
      <c r="L42" s="275"/>
      <c r="M42" s="36"/>
      <c r="N42" s="279"/>
      <c r="O42" s="275"/>
      <c r="P42" s="275"/>
      <c r="Q42" s="288"/>
      <c r="R42" s="288"/>
      <c r="S42" s="287"/>
      <c r="T42" s="287"/>
      <c r="U42" s="289"/>
    </row>
    <row r="43" ht="21.0" hidden="1" customHeight="1" outlineLevel="1">
      <c r="A43" s="275"/>
      <c r="B43" s="275"/>
      <c r="C43" s="275"/>
      <c r="D43" s="271"/>
      <c r="E43" s="275"/>
      <c r="F43" s="275"/>
      <c r="G43" s="275"/>
      <c r="H43" s="36"/>
      <c r="I43" s="279"/>
      <c r="J43" s="275"/>
      <c r="K43" s="275"/>
      <c r="L43" s="275"/>
      <c r="M43" s="36"/>
      <c r="N43" s="279"/>
      <c r="O43" s="275"/>
      <c r="P43" s="275"/>
      <c r="Q43" s="287"/>
      <c r="R43" s="288"/>
      <c r="S43" s="287"/>
      <c r="T43" s="287"/>
      <c r="U43" s="289"/>
    </row>
    <row r="44" ht="21.0" hidden="1" customHeight="1" outlineLevel="1">
      <c r="A44" s="275"/>
      <c r="B44" s="275"/>
      <c r="C44" s="275"/>
      <c r="D44" s="271"/>
      <c r="E44" s="275"/>
      <c r="F44" s="275"/>
      <c r="G44" s="275"/>
      <c r="H44" s="36"/>
      <c r="I44" s="279"/>
      <c r="J44" s="275"/>
      <c r="K44" s="275"/>
      <c r="L44" s="275"/>
      <c r="M44" s="36"/>
      <c r="N44" s="279"/>
      <c r="O44" s="275"/>
      <c r="P44" s="275"/>
      <c r="Q44" s="287"/>
      <c r="R44" s="288"/>
      <c r="S44" s="288"/>
      <c r="T44" s="287"/>
      <c r="U44" s="289"/>
    </row>
    <row r="45" ht="21.0" hidden="1" customHeight="1" outlineLevel="1">
      <c r="A45" s="275"/>
      <c r="B45" s="275"/>
      <c r="C45" s="275"/>
      <c r="D45" s="271"/>
      <c r="E45" s="275"/>
      <c r="F45" s="275"/>
      <c r="G45" s="275"/>
      <c r="H45" s="36"/>
      <c r="I45" s="279"/>
      <c r="J45" s="275"/>
      <c r="K45" s="275"/>
      <c r="L45" s="275"/>
      <c r="M45" s="36"/>
      <c r="N45" s="279"/>
      <c r="O45" s="275"/>
      <c r="P45" s="275"/>
      <c r="Q45" s="288"/>
      <c r="R45" s="288"/>
      <c r="S45" s="287"/>
      <c r="T45" s="287"/>
      <c r="U45" s="289"/>
    </row>
    <row r="46" ht="21.0" hidden="1" customHeight="1" outlineLevel="1">
      <c r="A46" s="275"/>
      <c r="B46" s="275"/>
      <c r="C46" s="275"/>
      <c r="D46" s="271"/>
      <c r="E46" s="275"/>
      <c r="F46" s="275"/>
      <c r="G46" s="275"/>
      <c r="H46" s="36"/>
      <c r="I46" s="279"/>
      <c r="J46" s="275"/>
      <c r="K46" s="275"/>
      <c r="L46" s="275"/>
      <c r="M46" s="36"/>
      <c r="N46" s="279"/>
      <c r="O46" s="275"/>
      <c r="P46" s="275"/>
      <c r="Q46" s="287"/>
      <c r="R46" s="288"/>
      <c r="S46" s="287"/>
      <c r="T46" s="287"/>
      <c r="U46" s="289"/>
    </row>
    <row r="47" ht="21.0" hidden="1" customHeight="1" outlineLevel="1">
      <c r="A47" s="275"/>
      <c r="B47" s="275"/>
      <c r="C47" s="275"/>
      <c r="D47" s="271"/>
      <c r="E47" s="275"/>
      <c r="F47" s="275"/>
      <c r="G47" s="275"/>
      <c r="H47" s="36"/>
      <c r="I47" s="279"/>
      <c r="J47" s="275"/>
      <c r="K47" s="275"/>
      <c r="L47" s="275"/>
      <c r="M47" s="36"/>
      <c r="N47" s="279"/>
      <c r="O47" s="275"/>
      <c r="P47" s="275"/>
      <c r="Q47" s="288"/>
      <c r="R47" s="288"/>
      <c r="S47" s="288"/>
      <c r="T47" s="287"/>
      <c r="U47" s="289"/>
    </row>
    <row r="48" ht="21.0" hidden="1" customHeight="1" outlineLevel="1">
      <c r="A48" s="275"/>
      <c r="B48" s="275"/>
      <c r="C48" s="275"/>
      <c r="D48" s="271"/>
      <c r="E48" s="275"/>
      <c r="F48" s="275"/>
      <c r="G48" s="275"/>
      <c r="H48" s="36"/>
      <c r="I48" s="279"/>
      <c r="J48" s="275"/>
      <c r="K48" s="275"/>
      <c r="L48" s="275"/>
      <c r="M48" s="36"/>
      <c r="N48" s="279"/>
      <c r="O48" s="275"/>
      <c r="P48" s="275"/>
      <c r="Q48" s="288"/>
      <c r="R48" s="288"/>
      <c r="S48" s="287"/>
      <c r="T48" s="287"/>
      <c r="U48" s="289"/>
    </row>
    <row r="49" ht="21.0" hidden="1" customHeight="1" outlineLevel="1">
      <c r="A49" s="275"/>
      <c r="B49" s="275"/>
      <c r="C49" s="275"/>
      <c r="D49" s="271"/>
      <c r="E49" s="275"/>
      <c r="F49" s="275"/>
      <c r="G49" s="275"/>
      <c r="H49" s="36"/>
      <c r="I49" s="279"/>
      <c r="J49" s="275"/>
      <c r="K49" s="275"/>
      <c r="L49" s="275"/>
      <c r="M49" s="36"/>
      <c r="N49" s="279"/>
      <c r="O49" s="275"/>
      <c r="P49" s="275"/>
      <c r="Q49" s="288"/>
      <c r="R49" s="288"/>
      <c r="S49" s="288"/>
      <c r="T49" s="287"/>
      <c r="U49" s="289"/>
    </row>
    <row r="50" ht="21.0" hidden="1" customHeight="1" outlineLevel="1">
      <c r="A50" s="275"/>
      <c r="B50" s="275"/>
      <c r="C50" s="275"/>
      <c r="D50" s="271"/>
      <c r="E50" s="275"/>
      <c r="F50" s="275"/>
      <c r="G50" s="275"/>
      <c r="H50" s="36"/>
      <c r="I50" s="279"/>
      <c r="J50" s="275"/>
      <c r="K50" s="275"/>
      <c r="L50" s="275"/>
      <c r="M50" s="36"/>
      <c r="N50" s="279"/>
      <c r="O50" s="275"/>
      <c r="P50" s="275"/>
      <c r="Q50" s="288"/>
      <c r="R50" s="288"/>
      <c r="S50" s="288"/>
      <c r="T50" s="287"/>
      <c r="U50" s="289"/>
    </row>
    <row r="51" ht="21.0" hidden="1" customHeight="1" outlineLevel="1">
      <c r="A51" s="275"/>
      <c r="B51" s="275"/>
      <c r="C51" s="275"/>
      <c r="D51" s="271"/>
      <c r="E51" s="275"/>
      <c r="F51" s="275"/>
      <c r="G51" s="275"/>
      <c r="H51" s="36"/>
      <c r="I51" s="279"/>
      <c r="J51" s="275"/>
      <c r="K51" s="275"/>
      <c r="L51" s="275"/>
      <c r="M51" s="36"/>
      <c r="N51" s="279"/>
      <c r="O51" s="275"/>
      <c r="P51" s="275"/>
      <c r="Q51" s="306"/>
      <c r="R51" s="306"/>
      <c r="S51" s="306"/>
      <c r="T51" s="307"/>
      <c r="U51" s="289"/>
    </row>
    <row r="52" ht="21.0" hidden="1" customHeight="1" outlineLevel="1">
      <c r="A52" s="275"/>
      <c r="B52" s="275"/>
      <c r="C52" s="275"/>
      <c r="D52" s="271"/>
      <c r="E52" s="275"/>
      <c r="F52" s="275"/>
      <c r="G52" s="275"/>
      <c r="H52" s="36"/>
      <c r="I52" s="279"/>
      <c r="J52" s="275"/>
      <c r="K52" s="275"/>
      <c r="L52" s="275"/>
      <c r="M52" s="36"/>
      <c r="N52" s="279"/>
      <c r="O52" s="275"/>
      <c r="P52" s="275"/>
      <c r="Q52" s="306"/>
      <c r="R52" s="306"/>
      <c r="S52" s="306"/>
      <c r="T52" s="307"/>
      <c r="U52" s="289"/>
    </row>
    <row r="53" ht="21.0" customHeight="1" collapsed="1">
      <c r="A53" s="275"/>
      <c r="B53" s="275"/>
      <c r="C53" s="275"/>
      <c r="D53" s="271"/>
      <c r="E53" s="275"/>
      <c r="F53" s="275"/>
      <c r="G53" s="275"/>
      <c r="H53" s="36"/>
      <c r="I53" s="279"/>
      <c r="J53" s="275"/>
      <c r="K53" s="275"/>
      <c r="L53" s="275"/>
      <c r="M53" s="36"/>
      <c r="N53" s="279"/>
      <c r="O53" s="275"/>
      <c r="P53" s="275"/>
      <c r="Q53" s="308"/>
      <c r="R53" s="308"/>
      <c r="S53" s="308"/>
      <c r="T53" s="308"/>
      <c r="U53" s="289"/>
    </row>
    <row r="54" ht="21.0" customHeight="1">
      <c r="A54" s="275"/>
      <c r="B54" s="275"/>
      <c r="C54" s="275"/>
      <c r="D54" s="271"/>
      <c r="E54" s="275"/>
      <c r="F54" s="275"/>
      <c r="G54" s="275"/>
      <c r="H54" s="36"/>
      <c r="I54" s="279"/>
      <c r="J54" s="275"/>
      <c r="K54" s="275"/>
      <c r="L54" s="275"/>
      <c r="M54" s="36"/>
      <c r="N54" s="279"/>
      <c r="O54" s="275"/>
      <c r="P54" s="275"/>
      <c r="Q54" s="308"/>
      <c r="R54" s="308"/>
      <c r="S54" s="308"/>
      <c r="T54" s="308"/>
      <c r="U54" s="289"/>
    </row>
  </sheetData>
  <mergeCells count="3">
    <mergeCell ref="F2:J2"/>
    <mergeCell ref="K2:O2"/>
    <mergeCell ref="P2:T2"/>
  </mergeCells>
  <conditionalFormatting sqref="A1:U1">
    <cfRule type="containsBlanks" dxfId="0" priority="1">
      <formula>LEN(TRIM(A1))=0</formula>
    </cfRule>
  </conditionalFormatting>
  <dataValidations>
    <dataValidation type="list" allowBlank="1" sqref="J4:J54 O4:O54 T4:T54">
      <formula1>'Countries, Currencies'!$B$3:$B$251</formula1>
    </dataValidation>
  </dataValidations>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25.43"/>
    <col customWidth="1" min="2" max="2" width="13.57"/>
    <col customWidth="1" min="3" max="3" width="17.86"/>
    <col collapsed="1" customWidth="1" min="4" max="4" width="14.86"/>
    <col customWidth="1" hidden="1" min="5" max="6" width="15.0" outlineLevel="1"/>
    <col collapsed="1" customWidth="1" min="7" max="7" width="16.86"/>
    <col customWidth="1" hidden="1" min="8" max="9" width="16.86" outlineLevel="1"/>
    <col customWidth="1" min="10" max="10" width="16.86"/>
    <col collapsed="1" customWidth="1" min="11" max="11" width="16.29"/>
    <col customWidth="1" hidden="1" min="12" max="13" width="14.43" outlineLevel="1"/>
    <col customWidth="1" hidden="1" min="14" max="14" width="7.43" outlineLevel="1"/>
    <col customWidth="1" hidden="1" min="15" max="15" width="14.43" outlineLevel="1"/>
    <col collapsed="1" customWidth="1" min="16" max="16" width="16.29"/>
    <col customWidth="1" hidden="1" min="17" max="18" width="14.43" outlineLevel="1"/>
    <col customWidth="1" hidden="1" min="19" max="19" width="7.43" outlineLevel="1"/>
    <col customWidth="1" hidden="1" min="20" max="20" width="14.43" outlineLevel="1"/>
    <col customWidth="1" min="21" max="21" width="30.86"/>
  </cols>
  <sheetData>
    <row r="1" ht="28.5" hidden="1" customHeight="1" outlineLevel="1">
      <c r="A1" s="2" t="s">
        <v>606</v>
      </c>
      <c r="B1" s="2" t="s">
        <v>1</v>
      </c>
      <c r="C1" s="2" t="s">
        <v>3</v>
      </c>
      <c r="D1" s="2" t="s">
        <v>4</v>
      </c>
      <c r="E1" s="2" t="s">
        <v>8</v>
      </c>
      <c r="F1" s="3" t="s">
        <v>35</v>
      </c>
      <c r="G1" s="255" t="s">
        <v>6</v>
      </c>
      <c r="H1" s="257" t="s">
        <v>169</v>
      </c>
      <c r="I1" s="255" t="s">
        <v>7</v>
      </c>
      <c r="J1" s="2" t="s">
        <v>5</v>
      </c>
      <c r="K1" s="4" t="s">
        <v>13</v>
      </c>
      <c r="L1" s="2" t="s">
        <v>14</v>
      </c>
      <c r="M1" s="2" t="s">
        <v>15</v>
      </c>
      <c r="N1" s="2" t="s">
        <v>16</v>
      </c>
      <c r="O1" s="2" t="s">
        <v>17</v>
      </c>
      <c r="P1" s="4" t="s">
        <v>18</v>
      </c>
      <c r="Q1" s="2" t="s">
        <v>19</v>
      </c>
      <c r="R1" s="2" t="s">
        <v>20</v>
      </c>
      <c r="S1" s="2" t="s">
        <v>21</v>
      </c>
      <c r="T1" s="2" t="s">
        <v>22</v>
      </c>
      <c r="U1" s="2"/>
    </row>
    <row r="2" ht="37.5" customHeight="1" collapsed="1">
      <c r="A2" s="215" t="s">
        <v>608</v>
      </c>
      <c r="B2" s="258"/>
      <c r="C2" s="59"/>
      <c r="D2" s="259"/>
      <c r="E2" s="258"/>
      <c r="F2" s="260"/>
      <c r="G2" s="128" t="s">
        <v>127</v>
      </c>
      <c r="H2" s="15"/>
      <c r="I2" s="16"/>
      <c r="J2" s="262" t="s">
        <v>293</v>
      </c>
      <c r="K2" s="119" t="s">
        <v>171</v>
      </c>
      <c r="L2" s="15"/>
      <c r="M2" s="15"/>
      <c r="N2" s="15"/>
      <c r="O2" s="16"/>
      <c r="P2" s="119" t="s">
        <v>175</v>
      </c>
      <c r="Q2" s="15"/>
      <c r="R2" s="15"/>
      <c r="S2" s="15"/>
      <c r="T2" s="16"/>
      <c r="U2" s="101" t="str">
        <f>HYPERLINK("https://www.bikalabs.com","Creative Commons BYSA
Bika Lab Systems")</f>
        <v>Creative Commons BYSA
Bika Lab Systems</v>
      </c>
    </row>
    <row r="3" ht="24.0" customHeight="1">
      <c r="A3" s="22" t="s">
        <v>610</v>
      </c>
      <c r="B3" s="158" t="s">
        <v>1</v>
      </c>
      <c r="C3" s="22" t="s">
        <v>218</v>
      </c>
      <c r="D3" s="22" t="s">
        <v>220</v>
      </c>
      <c r="E3" s="158" t="s">
        <v>611</v>
      </c>
      <c r="F3" s="158" t="s">
        <v>35</v>
      </c>
      <c r="G3" s="265" t="s">
        <v>222</v>
      </c>
      <c r="H3" s="127" t="s">
        <v>223</v>
      </c>
      <c r="I3" s="265" t="s">
        <v>224</v>
      </c>
      <c r="J3" s="127" t="s">
        <v>612</v>
      </c>
      <c r="K3" s="127" t="s">
        <v>613</v>
      </c>
      <c r="L3" s="158" t="s">
        <v>41</v>
      </c>
      <c r="M3" s="158" t="s">
        <v>42</v>
      </c>
      <c r="N3" s="158" t="s">
        <v>44</v>
      </c>
      <c r="O3" s="158" t="s">
        <v>46</v>
      </c>
      <c r="P3" s="127" t="s">
        <v>200</v>
      </c>
      <c r="Q3" s="148" t="s">
        <v>41</v>
      </c>
      <c r="R3" s="148" t="s">
        <v>42</v>
      </c>
      <c r="S3" s="148" t="s">
        <v>44</v>
      </c>
      <c r="T3" s="148" t="s">
        <v>46</v>
      </c>
      <c r="U3" s="266"/>
    </row>
    <row r="4" ht="21.0" customHeight="1">
      <c r="A4" s="269"/>
      <c r="B4" s="269"/>
      <c r="C4" s="269"/>
      <c r="D4" s="269"/>
      <c r="E4" s="269"/>
      <c r="F4" s="269"/>
      <c r="G4" s="271"/>
      <c r="H4" s="273"/>
      <c r="I4" s="274"/>
      <c r="J4" s="275"/>
      <c r="K4" s="275"/>
      <c r="L4" s="275"/>
      <c r="M4" s="277"/>
      <c r="N4" s="275"/>
      <c r="O4" s="275"/>
      <c r="P4" s="275"/>
      <c r="Q4" s="275"/>
      <c r="R4" s="277"/>
      <c r="S4" s="275"/>
      <c r="T4" s="275"/>
      <c r="U4" s="43"/>
    </row>
    <row r="5" ht="21.0" customHeight="1">
      <c r="A5" s="269"/>
      <c r="B5" s="269"/>
      <c r="C5" s="269"/>
      <c r="D5" s="269"/>
      <c r="E5" s="269"/>
      <c r="F5" s="269"/>
      <c r="G5" s="271"/>
      <c r="H5" s="281"/>
      <c r="I5" s="274"/>
      <c r="J5" s="275"/>
      <c r="K5" s="275"/>
      <c r="L5" s="277"/>
      <c r="M5" s="277"/>
      <c r="N5" s="275"/>
      <c r="O5" s="275"/>
      <c r="P5" s="275"/>
      <c r="Q5" s="277"/>
      <c r="R5" s="277"/>
      <c r="S5" s="275"/>
      <c r="T5" s="275"/>
      <c r="U5" s="43"/>
    </row>
    <row r="6" ht="21.0" customHeight="1">
      <c r="A6" s="269"/>
      <c r="B6" s="269"/>
      <c r="C6" s="269"/>
      <c r="D6" s="269"/>
      <c r="E6" s="269"/>
      <c r="F6" s="269"/>
      <c r="G6" s="271"/>
      <c r="H6" s="273"/>
      <c r="I6" s="282"/>
      <c r="J6" s="275"/>
      <c r="K6" s="275"/>
      <c r="L6" s="277"/>
      <c r="M6" s="277"/>
      <c r="N6" s="275"/>
      <c r="O6" s="275"/>
      <c r="P6" s="275"/>
      <c r="Q6" s="277"/>
      <c r="R6" s="277"/>
      <c r="S6" s="275"/>
      <c r="T6" s="275"/>
      <c r="U6" s="43"/>
    </row>
    <row r="7" ht="21.0" customHeight="1">
      <c r="A7" s="269"/>
      <c r="B7" s="269"/>
      <c r="C7" s="269"/>
      <c r="D7" s="269"/>
      <c r="E7" s="269"/>
      <c r="F7" s="269"/>
      <c r="G7" s="271"/>
      <c r="H7" s="273"/>
      <c r="I7" s="274"/>
      <c r="J7" s="275"/>
      <c r="K7" s="275"/>
      <c r="L7" s="275"/>
      <c r="M7" s="277"/>
      <c r="N7" s="277"/>
      <c r="O7" s="275"/>
      <c r="P7" s="275"/>
      <c r="Q7" s="275"/>
      <c r="R7" s="277"/>
      <c r="S7" s="277"/>
      <c r="T7" s="275"/>
      <c r="U7" s="43"/>
    </row>
    <row r="8" ht="21.0" customHeight="1">
      <c r="A8" s="269"/>
      <c r="B8" s="269"/>
      <c r="C8" s="269"/>
      <c r="D8" s="269"/>
      <c r="E8" s="269"/>
      <c r="F8" s="283"/>
      <c r="G8" s="271"/>
      <c r="H8" s="273"/>
      <c r="I8" s="282"/>
      <c r="J8" s="275"/>
      <c r="K8" s="275"/>
      <c r="L8" s="277"/>
      <c r="M8" s="277"/>
      <c r="N8" s="275"/>
      <c r="O8" s="275"/>
      <c r="P8" s="275"/>
      <c r="Q8" s="277"/>
      <c r="R8" s="277"/>
      <c r="S8" s="275"/>
      <c r="T8" s="275"/>
      <c r="U8" s="43"/>
    </row>
    <row r="9" ht="21.0" customHeight="1">
      <c r="A9" s="269"/>
      <c r="B9" s="269"/>
      <c r="C9" s="269"/>
      <c r="D9" s="269"/>
      <c r="E9" s="269"/>
      <c r="F9" s="269"/>
      <c r="G9" s="271"/>
      <c r="H9" s="273"/>
      <c r="I9" s="274"/>
      <c r="J9" s="269"/>
      <c r="K9" s="275"/>
      <c r="L9" s="275"/>
      <c r="M9" s="277"/>
      <c r="N9" s="277"/>
      <c r="O9" s="275"/>
      <c r="P9" s="275"/>
      <c r="Q9" s="275"/>
      <c r="R9" s="277"/>
      <c r="S9" s="277"/>
      <c r="T9" s="275"/>
      <c r="U9" s="43"/>
    </row>
    <row r="10" ht="21.0" customHeight="1">
      <c r="A10" s="269"/>
      <c r="B10" s="269"/>
      <c r="C10" s="269"/>
      <c r="D10" s="269"/>
      <c r="E10" s="269"/>
      <c r="F10" s="269"/>
      <c r="G10" s="284"/>
      <c r="H10" s="273"/>
      <c r="I10" s="274"/>
      <c r="J10" s="41"/>
      <c r="K10" s="41"/>
      <c r="L10" s="285"/>
      <c r="M10" s="285"/>
      <c r="N10" s="285"/>
      <c r="O10" s="41"/>
      <c r="P10" s="41"/>
      <c r="Q10" s="285"/>
      <c r="R10" s="285"/>
      <c r="S10" s="285"/>
      <c r="T10" s="41"/>
      <c r="U10" s="43"/>
    </row>
    <row r="11" ht="21.0" customHeight="1">
      <c r="A11" s="269"/>
      <c r="B11" s="269"/>
      <c r="C11" s="269"/>
      <c r="D11" s="269"/>
      <c r="E11" s="269"/>
      <c r="F11" s="269"/>
      <c r="G11" s="271"/>
      <c r="H11" s="273"/>
      <c r="I11" s="274"/>
      <c r="J11" s="275"/>
      <c r="K11" s="275"/>
      <c r="L11" s="275"/>
      <c r="M11" s="277"/>
      <c r="N11" s="275"/>
      <c r="O11" s="275"/>
      <c r="P11" s="275"/>
      <c r="Q11" s="275"/>
      <c r="R11" s="277"/>
      <c r="S11" s="275"/>
      <c r="T11" s="275"/>
      <c r="U11" s="43"/>
    </row>
    <row r="12" ht="21.0" customHeight="1">
      <c r="A12" s="269"/>
      <c r="B12" s="269"/>
      <c r="C12" s="269"/>
      <c r="D12" s="269"/>
      <c r="E12" s="269"/>
      <c r="F12" s="269"/>
      <c r="G12" s="271"/>
      <c r="H12" s="273"/>
      <c r="I12" s="274"/>
      <c r="J12" s="275"/>
      <c r="K12" s="275"/>
      <c r="L12" s="277"/>
      <c r="M12" s="277"/>
      <c r="N12" s="275"/>
      <c r="O12" s="275"/>
      <c r="P12" s="275"/>
      <c r="Q12" s="277"/>
      <c r="R12" s="277"/>
      <c r="S12" s="275"/>
      <c r="T12" s="275"/>
      <c r="U12" s="43"/>
    </row>
    <row r="13" ht="21.0" customHeight="1">
      <c r="A13" s="269"/>
      <c r="B13" s="269"/>
      <c r="C13" s="269"/>
      <c r="D13" s="269"/>
      <c r="E13" s="269"/>
      <c r="F13" s="269"/>
      <c r="G13" s="274"/>
      <c r="H13" s="273"/>
      <c r="I13" s="274"/>
      <c r="J13" s="269"/>
      <c r="K13" s="275"/>
      <c r="L13" s="275"/>
      <c r="M13" s="275"/>
      <c r="N13" s="286"/>
      <c r="O13" s="275"/>
      <c r="P13" s="275"/>
      <c r="Q13" s="275"/>
      <c r="R13" s="275"/>
      <c r="S13" s="286"/>
      <c r="T13" s="275"/>
      <c r="U13" s="43"/>
    </row>
    <row r="14" ht="21.0" customHeight="1">
      <c r="A14" s="269"/>
      <c r="B14" s="269"/>
      <c r="C14" s="269"/>
      <c r="D14" s="269"/>
      <c r="E14" s="269"/>
      <c r="F14" s="283"/>
      <c r="G14" s="271"/>
      <c r="H14" s="273"/>
      <c r="I14" s="274"/>
      <c r="J14" s="269"/>
      <c r="K14" s="275"/>
      <c r="L14" s="277"/>
      <c r="M14" s="277"/>
      <c r="N14" s="275"/>
      <c r="O14" s="275"/>
      <c r="P14" s="275"/>
      <c r="Q14" s="277"/>
      <c r="R14" s="277"/>
      <c r="S14" s="275"/>
      <c r="T14" s="275"/>
      <c r="U14" s="43"/>
    </row>
    <row r="15" ht="21.0" hidden="1" customHeight="1" outlineLevel="1">
      <c r="A15" s="269"/>
      <c r="B15" s="269"/>
      <c r="C15" s="269"/>
      <c r="D15" s="269"/>
      <c r="E15" s="269"/>
      <c r="F15" s="269"/>
      <c r="G15" s="271"/>
      <c r="H15" s="273"/>
      <c r="I15" s="274"/>
      <c r="J15" s="275"/>
      <c r="K15" s="275"/>
      <c r="L15" s="277"/>
      <c r="M15" s="275"/>
      <c r="N15" s="275"/>
      <c r="O15" s="275"/>
      <c r="P15" s="275"/>
      <c r="Q15" s="277"/>
      <c r="R15" s="275"/>
      <c r="S15" s="275"/>
      <c r="T15" s="275"/>
      <c r="U15" s="43"/>
    </row>
    <row r="16" ht="21.0" hidden="1" customHeight="1" outlineLevel="1">
      <c r="A16" s="269"/>
      <c r="B16" s="269"/>
      <c r="C16" s="269"/>
      <c r="D16" s="269"/>
      <c r="E16" s="269"/>
      <c r="F16" s="283"/>
      <c r="G16" s="271"/>
      <c r="H16" s="273"/>
      <c r="I16" s="274"/>
      <c r="J16" s="277"/>
      <c r="K16" s="275"/>
      <c r="L16" s="275"/>
      <c r="M16" s="277"/>
      <c r="N16" s="277"/>
      <c r="O16" s="275"/>
      <c r="P16" s="275"/>
      <c r="Q16" s="275"/>
      <c r="R16" s="277"/>
      <c r="S16" s="277"/>
      <c r="T16" s="275"/>
      <c r="U16" s="43"/>
    </row>
    <row r="17" ht="21.0" hidden="1" customHeight="1" outlineLevel="1">
      <c r="A17" s="269"/>
      <c r="B17" s="269"/>
      <c r="C17" s="269"/>
      <c r="D17" s="269"/>
      <c r="E17" s="269"/>
      <c r="F17" s="269"/>
      <c r="G17" s="274"/>
      <c r="H17" s="273"/>
      <c r="I17" s="282"/>
      <c r="J17" s="269"/>
      <c r="K17" s="275"/>
      <c r="L17" s="275"/>
      <c r="M17" s="275"/>
      <c r="N17" s="277"/>
      <c r="O17" s="275"/>
      <c r="P17" s="275"/>
      <c r="Q17" s="275"/>
      <c r="R17" s="275"/>
      <c r="S17" s="277"/>
      <c r="T17" s="275"/>
      <c r="U17" s="43"/>
    </row>
    <row r="18" ht="21.0" hidden="1" customHeight="1" outlineLevel="1">
      <c r="A18" s="269"/>
      <c r="B18" s="269"/>
      <c r="C18" s="269"/>
      <c r="D18" s="269"/>
      <c r="E18" s="269"/>
      <c r="F18" s="269"/>
      <c r="G18" s="271"/>
      <c r="H18" s="273"/>
      <c r="I18" s="274"/>
      <c r="J18" s="275"/>
      <c r="K18" s="269"/>
      <c r="L18" s="269"/>
      <c r="M18" s="269"/>
      <c r="N18" s="201"/>
      <c r="O18" s="275"/>
      <c r="P18" s="269"/>
      <c r="Q18" s="269"/>
      <c r="R18" s="269"/>
      <c r="S18" s="201"/>
      <c r="T18" s="275"/>
      <c r="U18" s="43"/>
    </row>
    <row r="19" ht="21.0" hidden="1" customHeight="1" outlineLevel="1">
      <c r="A19" s="269"/>
      <c r="B19" s="269"/>
      <c r="C19" s="269"/>
      <c r="D19" s="269"/>
      <c r="E19" s="269"/>
      <c r="F19" s="290"/>
      <c r="G19" s="271"/>
      <c r="H19" s="273"/>
      <c r="I19" s="274"/>
      <c r="J19" s="275"/>
      <c r="K19" s="275"/>
      <c r="L19" s="275"/>
      <c r="M19" s="277"/>
      <c r="N19" s="277"/>
      <c r="O19" s="275"/>
      <c r="P19" s="275"/>
      <c r="Q19" s="275"/>
      <c r="R19" s="277"/>
      <c r="S19" s="277"/>
      <c r="T19" s="275"/>
      <c r="U19" s="43"/>
    </row>
    <row r="20" ht="21.0" hidden="1" customHeight="1" outlineLevel="1">
      <c r="A20" s="269"/>
      <c r="B20" s="269"/>
      <c r="C20" s="269"/>
      <c r="D20" s="269"/>
      <c r="E20" s="269"/>
      <c r="F20" s="269"/>
      <c r="G20" s="271"/>
      <c r="H20" s="273"/>
      <c r="I20" s="274"/>
      <c r="J20" s="275"/>
      <c r="K20" s="275"/>
      <c r="L20" s="275"/>
      <c r="M20" s="277"/>
      <c r="N20" s="277"/>
      <c r="O20" s="275"/>
      <c r="P20" s="275"/>
      <c r="Q20" s="275"/>
      <c r="R20" s="277"/>
      <c r="S20" s="277"/>
      <c r="T20" s="275"/>
      <c r="U20" s="43"/>
    </row>
    <row r="21" ht="21.0" hidden="1" customHeight="1" outlineLevel="1">
      <c r="A21" s="269"/>
      <c r="B21" s="269"/>
      <c r="C21" s="269"/>
      <c r="D21" s="269"/>
      <c r="E21" s="269"/>
      <c r="F21" s="269"/>
      <c r="G21" s="274"/>
      <c r="H21" s="273"/>
      <c r="I21" s="282"/>
      <c r="J21" s="269"/>
      <c r="K21" s="269"/>
      <c r="L21" s="269"/>
      <c r="M21" s="269"/>
      <c r="N21" s="283"/>
      <c r="O21" s="275"/>
      <c r="P21" s="269"/>
      <c r="Q21" s="269"/>
      <c r="R21" s="269"/>
      <c r="S21" s="283"/>
      <c r="T21" s="275"/>
      <c r="U21" s="43"/>
    </row>
    <row r="22" ht="21.0" hidden="1" customHeight="1" outlineLevel="1">
      <c r="A22" s="269"/>
      <c r="B22" s="291"/>
      <c r="C22" s="269"/>
      <c r="D22" s="269"/>
      <c r="E22" s="283"/>
      <c r="F22" s="283"/>
      <c r="G22" s="271"/>
      <c r="H22" s="273"/>
      <c r="I22" s="282"/>
      <c r="J22" s="275"/>
      <c r="K22" s="275"/>
      <c r="L22" s="275"/>
      <c r="M22" s="277"/>
      <c r="N22" s="275"/>
      <c r="O22" s="275"/>
      <c r="P22" s="275"/>
      <c r="Q22" s="275"/>
      <c r="R22" s="277"/>
      <c r="S22" s="275"/>
      <c r="T22" s="275"/>
      <c r="U22" s="43"/>
    </row>
    <row r="23" ht="21.0" hidden="1" customHeight="1" outlineLevel="1">
      <c r="A23" s="269"/>
      <c r="B23" s="269"/>
      <c r="C23" s="269"/>
      <c r="D23" s="269"/>
      <c r="E23" s="269"/>
      <c r="F23" s="269"/>
      <c r="G23" s="274"/>
      <c r="H23" s="273"/>
      <c r="I23" s="274"/>
      <c r="J23" s="269"/>
      <c r="K23" s="269"/>
      <c r="L23" s="269"/>
      <c r="M23" s="283"/>
      <c r="N23" s="269"/>
      <c r="O23" s="275"/>
      <c r="P23" s="269"/>
      <c r="Q23" s="269"/>
      <c r="R23" s="283"/>
      <c r="S23" s="269"/>
      <c r="T23" s="275"/>
      <c r="U23" s="43"/>
    </row>
    <row r="24" ht="21.0" hidden="1" customHeight="1" outlineLevel="1">
      <c r="A24" s="269"/>
      <c r="B24" s="269"/>
      <c r="C24" s="269"/>
      <c r="D24" s="269"/>
      <c r="E24" s="269"/>
      <c r="F24" s="269"/>
      <c r="G24" s="271"/>
      <c r="H24" s="273"/>
      <c r="I24" s="282"/>
      <c r="J24" s="275"/>
      <c r="K24" s="283"/>
      <c r="L24" s="283"/>
      <c r="M24" s="283"/>
      <c r="N24" s="283"/>
      <c r="O24" s="275"/>
      <c r="P24" s="283"/>
      <c r="Q24" s="283"/>
      <c r="R24" s="283"/>
      <c r="S24" s="283"/>
      <c r="T24" s="275"/>
      <c r="U24" s="43"/>
    </row>
    <row r="25" ht="21.0" hidden="1" customHeight="1" outlineLevel="1">
      <c r="A25" s="269"/>
      <c r="B25" s="269"/>
      <c r="C25" s="269"/>
      <c r="D25" s="269"/>
      <c r="E25" s="269"/>
      <c r="F25" s="269"/>
      <c r="G25" s="271"/>
      <c r="H25" s="273"/>
      <c r="I25" s="274"/>
      <c r="J25" s="275"/>
      <c r="K25" s="275"/>
      <c r="L25" s="277"/>
      <c r="M25" s="277"/>
      <c r="N25" s="275"/>
      <c r="O25" s="275"/>
      <c r="P25" s="275"/>
      <c r="Q25" s="277"/>
      <c r="R25" s="277"/>
      <c r="S25" s="275"/>
      <c r="T25" s="275"/>
      <c r="U25" s="43"/>
    </row>
    <row r="26" ht="21.0" hidden="1" customHeight="1" outlineLevel="1">
      <c r="A26" s="269"/>
      <c r="B26" s="269"/>
      <c r="C26" s="269"/>
      <c r="D26" s="269"/>
      <c r="E26" s="269"/>
      <c r="F26" s="269"/>
      <c r="G26" s="271"/>
      <c r="H26" s="273"/>
      <c r="I26" s="274"/>
      <c r="J26" s="275"/>
      <c r="K26" s="275"/>
      <c r="L26" s="275"/>
      <c r="M26" s="277"/>
      <c r="N26" s="275"/>
      <c r="O26" s="275"/>
      <c r="P26" s="275"/>
      <c r="Q26" s="275"/>
      <c r="R26" s="277"/>
      <c r="S26" s="275"/>
      <c r="T26" s="275"/>
      <c r="U26" s="43"/>
    </row>
    <row r="27" ht="21.0" hidden="1" customHeight="1" outlineLevel="1">
      <c r="A27" s="269"/>
      <c r="B27" s="269"/>
      <c r="C27" s="269"/>
      <c r="D27" s="269"/>
      <c r="E27" s="269"/>
      <c r="F27" s="269"/>
      <c r="G27" s="271"/>
      <c r="H27" s="273"/>
      <c r="I27" s="274"/>
      <c r="J27" s="275"/>
      <c r="K27" s="275"/>
      <c r="L27" s="277"/>
      <c r="M27" s="277"/>
      <c r="N27" s="275"/>
      <c r="O27" s="275"/>
      <c r="P27" s="275"/>
      <c r="Q27" s="277"/>
      <c r="R27" s="277"/>
      <c r="S27" s="275"/>
      <c r="T27" s="275"/>
      <c r="U27" s="43"/>
    </row>
    <row r="28" ht="21.0" hidden="1" customHeight="1" outlineLevel="1">
      <c r="A28" s="269"/>
      <c r="B28" s="269"/>
      <c r="C28" s="269"/>
      <c r="D28" s="269"/>
      <c r="E28" s="269"/>
      <c r="F28" s="269"/>
      <c r="G28" s="284"/>
      <c r="H28" s="273"/>
      <c r="I28" s="274"/>
      <c r="J28" s="275"/>
      <c r="K28" s="41"/>
      <c r="L28" s="285"/>
      <c r="M28" s="285"/>
      <c r="N28" s="285"/>
      <c r="O28" s="41"/>
      <c r="P28" s="41"/>
      <c r="Q28" s="285"/>
      <c r="R28" s="285"/>
      <c r="S28" s="285"/>
      <c r="T28" s="41"/>
      <c r="U28" s="43"/>
    </row>
    <row r="29" ht="21.0" hidden="1" customHeight="1" outlineLevel="1">
      <c r="A29" s="269"/>
      <c r="B29" s="269"/>
      <c r="C29" s="269"/>
      <c r="D29" s="269"/>
      <c r="E29" s="269"/>
      <c r="F29" s="269"/>
      <c r="G29" s="271"/>
      <c r="H29" s="273"/>
      <c r="I29" s="282"/>
      <c r="J29" s="275"/>
      <c r="K29" s="283"/>
      <c r="L29" s="283"/>
      <c r="M29" s="283"/>
      <c r="N29" s="283"/>
      <c r="O29" s="275"/>
      <c r="P29" s="283"/>
      <c r="Q29" s="283"/>
      <c r="R29" s="283"/>
      <c r="S29" s="283"/>
      <c r="T29" s="275"/>
      <c r="U29" s="43"/>
    </row>
    <row r="30" ht="21.0" hidden="1" customHeight="1" outlineLevel="1">
      <c r="A30" s="269"/>
      <c r="B30" s="269"/>
      <c r="C30" s="269"/>
      <c r="D30" s="269"/>
      <c r="E30" s="269"/>
      <c r="F30" s="269"/>
      <c r="G30" s="271"/>
      <c r="H30" s="273"/>
      <c r="I30" s="274"/>
      <c r="J30" s="269"/>
      <c r="K30" s="275"/>
      <c r="L30" s="275"/>
      <c r="M30" s="277"/>
      <c r="N30" s="275"/>
      <c r="O30" s="275"/>
      <c r="P30" s="275"/>
      <c r="Q30" s="275"/>
      <c r="R30" s="277"/>
      <c r="S30" s="275"/>
      <c r="T30" s="275"/>
      <c r="U30" s="43"/>
    </row>
    <row r="31" ht="21.0" hidden="1" customHeight="1" outlineLevel="1">
      <c r="A31" s="269"/>
      <c r="B31" s="269"/>
      <c r="C31" s="269"/>
      <c r="D31" s="269"/>
      <c r="E31" s="269"/>
      <c r="F31" s="269"/>
      <c r="G31" s="271"/>
      <c r="H31" s="273"/>
      <c r="I31" s="274"/>
      <c r="J31" s="275"/>
      <c r="K31" s="275"/>
      <c r="L31" s="275"/>
      <c r="M31" s="277"/>
      <c r="N31" s="275"/>
      <c r="O31" s="275"/>
      <c r="P31" s="275"/>
      <c r="Q31" s="275"/>
      <c r="R31" s="277"/>
      <c r="S31" s="275"/>
      <c r="T31" s="275"/>
      <c r="U31" s="43"/>
    </row>
    <row r="32" ht="21.0" hidden="1" customHeight="1" outlineLevel="1">
      <c r="A32" s="269"/>
      <c r="B32" s="269"/>
      <c r="C32" s="269"/>
      <c r="D32" s="269"/>
      <c r="E32" s="269"/>
      <c r="F32" s="269"/>
      <c r="G32" s="271"/>
      <c r="H32" s="273"/>
      <c r="I32" s="274"/>
      <c r="J32" s="275"/>
      <c r="K32" s="275"/>
      <c r="L32" s="277"/>
      <c r="M32" s="275"/>
      <c r="N32" s="275"/>
      <c r="O32" s="275"/>
      <c r="P32" s="275"/>
      <c r="Q32" s="277"/>
      <c r="R32" s="275"/>
      <c r="S32" s="275"/>
      <c r="T32" s="275"/>
      <c r="U32" s="43"/>
    </row>
    <row r="33" ht="21.0" hidden="1" customHeight="1" outlineLevel="1">
      <c r="A33" s="269"/>
      <c r="B33" s="269"/>
      <c r="C33" s="269"/>
      <c r="D33" s="269"/>
      <c r="E33" s="269"/>
      <c r="F33" s="269"/>
      <c r="G33" s="271"/>
      <c r="H33" s="273"/>
      <c r="I33" s="274"/>
      <c r="J33" s="275"/>
      <c r="K33" s="275"/>
      <c r="L33" s="275"/>
      <c r="M33" s="275"/>
      <c r="N33" s="275"/>
      <c r="O33" s="275"/>
      <c r="P33" s="275"/>
      <c r="Q33" s="275"/>
      <c r="R33" s="275"/>
      <c r="S33" s="275"/>
      <c r="T33" s="275"/>
      <c r="U33" s="43"/>
    </row>
    <row r="34" ht="21.0" hidden="1" customHeight="1" outlineLevel="1">
      <c r="A34" s="269"/>
      <c r="B34" s="269"/>
      <c r="C34" s="269"/>
      <c r="D34" s="269"/>
      <c r="E34" s="269"/>
      <c r="F34" s="269"/>
      <c r="G34" s="271"/>
      <c r="H34" s="273"/>
      <c r="I34" s="274"/>
      <c r="J34" s="275"/>
      <c r="K34" s="275"/>
      <c r="L34" s="275"/>
      <c r="M34" s="277"/>
      <c r="N34" s="275"/>
      <c r="O34" s="275"/>
      <c r="P34" s="275"/>
      <c r="Q34" s="275"/>
      <c r="R34" s="277"/>
      <c r="S34" s="275"/>
      <c r="T34" s="275"/>
      <c r="U34" s="43"/>
    </row>
    <row r="35" ht="21.0" hidden="1" customHeight="1" outlineLevel="1">
      <c r="A35" s="269"/>
      <c r="B35" s="269"/>
      <c r="C35" s="269"/>
      <c r="D35" s="269"/>
      <c r="E35" s="269"/>
      <c r="F35" s="269"/>
      <c r="G35" s="271"/>
      <c r="H35" s="273"/>
      <c r="I35" s="274"/>
      <c r="J35" s="275"/>
      <c r="K35" s="275"/>
      <c r="L35" s="275"/>
      <c r="M35" s="277"/>
      <c r="N35" s="275"/>
      <c r="O35" s="275"/>
      <c r="P35" s="275"/>
      <c r="Q35" s="275"/>
      <c r="R35" s="277"/>
      <c r="S35" s="275"/>
      <c r="T35" s="275"/>
      <c r="U35" s="43"/>
    </row>
    <row r="36" ht="21.0" hidden="1" customHeight="1" outlineLevel="1">
      <c r="A36" s="269"/>
      <c r="B36" s="269"/>
      <c r="C36" s="269"/>
      <c r="D36" s="269"/>
      <c r="E36" s="269"/>
      <c r="F36" s="269"/>
      <c r="G36" s="271"/>
      <c r="H36" s="273"/>
      <c r="I36" s="274"/>
      <c r="J36" s="275"/>
      <c r="K36" s="275"/>
      <c r="L36" s="275"/>
      <c r="M36" s="277"/>
      <c r="N36" s="275"/>
      <c r="O36" s="275"/>
      <c r="P36" s="275"/>
      <c r="Q36" s="275"/>
      <c r="R36" s="277"/>
      <c r="S36" s="275"/>
      <c r="T36" s="275"/>
      <c r="U36" s="43"/>
    </row>
    <row r="37" ht="21.0" hidden="1" customHeight="1" outlineLevel="1">
      <c r="A37" s="269"/>
      <c r="B37" s="269"/>
      <c r="C37" s="269"/>
      <c r="D37" s="269"/>
      <c r="E37" s="269"/>
      <c r="F37" s="269"/>
      <c r="G37" s="271"/>
      <c r="H37" s="273"/>
      <c r="I37" s="274"/>
      <c r="J37" s="275"/>
      <c r="K37" s="275"/>
      <c r="L37" s="269"/>
      <c r="M37" s="283"/>
      <c r="N37" s="283"/>
      <c r="O37" s="275"/>
      <c r="P37" s="275"/>
      <c r="Q37" s="269"/>
      <c r="R37" s="283"/>
      <c r="S37" s="283"/>
      <c r="T37" s="275"/>
      <c r="U37" s="43"/>
    </row>
    <row r="38" ht="21.0" hidden="1" customHeight="1" outlineLevel="1">
      <c r="A38" s="269"/>
      <c r="B38" s="269"/>
      <c r="C38" s="269"/>
      <c r="D38" s="269"/>
      <c r="E38" s="269"/>
      <c r="F38" s="269"/>
      <c r="G38" s="274"/>
      <c r="H38" s="273"/>
      <c r="I38" s="274"/>
      <c r="J38" s="269"/>
      <c r="K38" s="275"/>
      <c r="L38" s="275"/>
      <c r="M38" s="277"/>
      <c r="N38" s="277"/>
      <c r="O38" s="275"/>
      <c r="P38" s="275"/>
      <c r="Q38" s="275"/>
      <c r="R38" s="277"/>
      <c r="S38" s="277"/>
      <c r="T38" s="275"/>
      <c r="U38" s="43"/>
    </row>
    <row r="39" ht="21.0" hidden="1" customHeight="1" outlineLevel="1">
      <c r="A39" s="269"/>
      <c r="B39" s="269"/>
      <c r="C39" s="269"/>
      <c r="D39" s="269"/>
      <c r="E39" s="269"/>
      <c r="F39" s="269"/>
      <c r="G39" s="274"/>
      <c r="H39" s="273"/>
      <c r="I39" s="274"/>
      <c r="J39" s="269"/>
      <c r="K39" s="275"/>
      <c r="L39" s="275"/>
      <c r="M39" s="275"/>
      <c r="N39" s="201"/>
      <c r="O39" s="275"/>
      <c r="P39" s="275"/>
      <c r="Q39" s="275"/>
      <c r="R39" s="275"/>
      <c r="S39" s="201"/>
      <c r="T39" s="275"/>
      <c r="U39" s="43"/>
    </row>
    <row r="40" ht="21.0" hidden="1" customHeight="1" outlineLevel="1">
      <c r="A40" s="269"/>
      <c r="B40" s="269"/>
      <c r="C40" s="269"/>
      <c r="D40" s="269"/>
      <c r="E40" s="269"/>
      <c r="F40" s="269"/>
      <c r="G40" s="271"/>
      <c r="H40" s="273"/>
      <c r="I40" s="271"/>
      <c r="J40" s="275"/>
      <c r="K40" s="275"/>
      <c r="L40" s="277"/>
      <c r="M40" s="277"/>
      <c r="N40" s="275"/>
      <c r="O40" s="275"/>
      <c r="P40" s="275"/>
      <c r="Q40" s="277"/>
      <c r="R40" s="277"/>
      <c r="S40" s="275"/>
      <c r="T40" s="275"/>
      <c r="U40" s="43"/>
    </row>
    <row r="41" ht="21.0" hidden="1" customHeight="1" outlineLevel="1">
      <c r="A41" s="269"/>
      <c r="B41" s="269"/>
      <c r="C41" s="269"/>
      <c r="D41" s="269"/>
      <c r="E41" s="269"/>
      <c r="F41" s="269"/>
      <c r="G41" s="274"/>
      <c r="H41" s="273"/>
      <c r="I41" s="274"/>
      <c r="J41" s="269"/>
      <c r="K41" s="283"/>
      <c r="L41" s="283"/>
      <c r="M41" s="283"/>
      <c r="N41" s="283"/>
      <c r="O41" s="275"/>
      <c r="P41" s="283"/>
      <c r="Q41" s="283"/>
      <c r="R41" s="283"/>
      <c r="S41" s="283"/>
      <c r="T41" s="275"/>
      <c r="U41" s="43"/>
    </row>
    <row r="42" ht="21.0" hidden="1" customHeight="1" outlineLevel="1">
      <c r="A42" s="269"/>
      <c r="B42" s="269"/>
      <c r="C42" s="269"/>
      <c r="D42" s="269"/>
      <c r="E42" s="269"/>
      <c r="F42" s="269"/>
      <c r="G42" s="271"/>
      <c r="H42" s="273"/>
      <c r="I42" s="274"/>
      <c r="J42" s="275"/>
      <c r="K42" s="275"/>
      <c r="L42" s="275"/>
      <c r="M42" s="277"/>
      <c r="N42" s="275"/>
      <c r="O42" s="275"/>
      <c r="P42" s="275"/>
      <c r="Q42" s="275"/>
      <c r="R42" s="277"/>
      <c r="S42" s="275"/>
      <c r="T42" s="275"/>
      <c r="U42" s="43"/>
    </row>
    <row r="43" ht="21.0" hidden="1" customHeight="1" outlineLevel="1">
      <c r="A43" s="269"/>
      <c r="B43" s="269"/>
      <c r="C43" s="269"/>
      <c r="D43" s="269"/>
      <c r="E43" s="269"/>
      <c r="F43" s="269"/>
      <c r="G43" s="271"/>
      <c r="H43" s="273"/>
      <c r="I43" s="282"/>
      <c r="J43" s="269"/>
      <c r="K43" s="275"/>
      <c r="L43" s="275"/>
      <c r="M43" s="277"/>
      <c r="N43" s="275"/>
      <c r="O43" s="275"/>
      <c r="P43" s="275"/>
      <c r="Q43" s="275"/>
      <c r="R43" s="277"/>
      <c r="S43" s="275"/>
      <c r="T43" s="275"/>
      <c r="U43" s="43"/>
    </row>
    <row r="44" ht="21.0" hidden="1" customHeight="1" outlineLevel="1">
      <c r="A44" s="269"/>
      <c r="B44" s="269"/>
      <c r="C44" s="269"/>
      <c r="D44" s="269"/>
      <c r="E44" s="269"/>
      <c r="F44" s="269"/>
      <c r="G44" s="271"/>
      <c r="H44" s="273"/>
      <c r="I44" s="274"/>
      <c r="J44" s="275"/>
      <c r="K44" s="275"/>
      <c r="L44" s="275"/>
      <c r="M44" s="277"/>
      <c r="N44" s="277"/>
      <c r="O44" s="275"/>
      <c r="P44" s="275"/>
      <c r="Q44" s="275"/>
      <c r="R44" s="277"/>
      <c r="S44" s="277"/>
      <c r="T44" s="275"/>
      <c r="U44" s="43"/>
    </row>
    <row r="45" ht="21.0" hidden="1" customHeight="1" outlineLevel="1">
      <c r="A45" s="269"/>
      <c r="B45" s="269"/>
      <c r="C45" s="269"/>
      <c r="D45" s="269"/>
      <c r="E45" s="269"/>
      <c r="F45" s="269"/>
      <c r="G45" s="271"/>
      <c r="H45" s="273"/>
      <c r="I45" s="274"/>
      <c r="J45" s="275"/>
      <c r="K45" s="269"/>
      <c r="L45" s="269"/>
      <c r="M45" s="283"/>
      <c r="N45" s="269"/>
      <c r="O45" s="275"/>
      <c r="P45" s="269"/>
      <c r="Q45" s="269"/>
      <c r="R45" s="283"/>
      <c r="S45" s="269"/>
      <c r="T45" s="275"/>
      <c r="U45" s="43"/>
    </row>
    <row r="46" ht="21.0" hidden="1" customHeight="1" outlineLevel="1">
      <c r="A46" s="269"/>
      <c r="B46" s="269"/>
      <c r="C46" s="269"/>
      <c r="D46" s="269"/>
      <c r="E46" s="269"/>
      <c r="F46" s="269"/>
      <c r="G46" s="271"/>
      <c r="H46" s="273"/>
      <c r="I46" s="282"/>
      <c r="J46" s="275"/>
      <c r="K46" s="275"/>
      <c r="L46" s="277"/>
      <c r="M46" s="277"/>
      <c r="N46" s="277"/>
      <c r="O46" s="275"/>
      <c r="P46" s="275"/>
      <c r="Q46" s="277"/>
      <c r="R46" s="277"/>
      <c r="S46" s="277"/>
      <c r="T46" s="275"/>
      <c r="U46" s="43"/>
    </row>
    <row r="47" ht="21.0" hidden="1" customHeight="1" outlineLevel="1">
      <c r="A47" s="269"/>
      <c r="B47" s="269"/>
      <c r="C47" s="269"/>
      <c r="D47" s="269"/>
      <c r="E47" s="269"/>
      <c r="F47" s="269"/>
      <c r="G47" s="271"/>
      <c r="H47" s="273"/>
      <c r="I47" s="274"/>
      <c r="J47" s="269"/>
      <c r="K47" s="275"/>
      <c r="L47" s="275"/>
      <c r="M47" s="277"/>
      <c r="N47" s="277"/>
      <c r="O47" s="275"/>
      <c r="P47" s="275"/>
      <c r="Q47" s="275"/>
      <c r="R47" s="277"/>
      <c r="S47" s="277"/>
      <c r="T47" s="275"/>
      <c r="U47" s="43"/>
    </row>
    <row r="48" ht="21.0" hidden="1" customHeight="1" outlineLevel="1">
      <c r="A48" s="269"/>
      <c r="B48" s="269"/>
      <c r="C48" s="269"/>
      <c r="D48" s="269"/>
      <c r="E48" s="269"/>
      <c r="F48" s="269"/>
      <c r="G48" s="271"/>
      <c r="H48" s="273"/>
      <c r="I48" s="271"/>
      <c r="J48" s="275"/>
      <c r="K48" s="275"/>
      <c r="L48" s="275"/>
      <c r="M48" s="277"/>
      <c r="N48" s="277"/>
      <c r="O48" s="275"/>
      <c r="P48" s="275"/>
      <c r="Q48" s="275"/>
      <c r="R48" s="277"/>
      <c r="S48" s="277"/>
      <c r="T48" s="275"/>
      <c r="U48" s="43"/>
    </row>
    <row r="49" ht="21.0" hidden="1" customHeight="1" outlineLevel="1">
      <c r="A49" s="269"/>
      <c r="B49" s="269"/>
      <c r="C49" s="269"/>
      <c r="D49" s="269"/>
      <c r="E49" s="269"/>
      <c r="F49" s="269"/>
      <c r="G49" s="271"/>
      <c r="H49" s="273"/>
      <c r="I49" s="274"/>
      <c r="J49" s="275"/>
      <c r="K49" s="275"/>
      <c r="L49" s="275"/>
      <c r="M49" s="277"/>
      <c r="N49" s="277"/>
      <c r="O49" s="275"/>
      <c r="P49" s="275"/>
      <c r="Q49" s="275"/>
      <c r="R49" s="277"/>
      <c r="S49" s="277"/>
      <c r="T49" s="275"/>
      <c r="U49" s="43"/>
    </row>
    <row r="50" ht="21.0" hidden="1" customHeight="1" outlineLevel="1">
      <c r="A50" s="269"/>
      <c r="B50" s="269"/>
      <c r="C50" s="269"/>
      <c r="D50" s="269"/>
      <c r="E50" s="269"/>
      <c r="F50" s="269"/>
      <c r="G50" s="271"/>
      <c r="H50" s="273"/>
      <c r="I50" s="274"/>
      <c r="J50" s="275"/>
      <c r="K50" s="275"/>
      <c r="L50" s="277"/>
      <c r="M50" s="275"/>
      <c r="N50" s="275"/>
      <c r="O50" s="275"/>
      <c r="P50" s="275"/>
      <c r="Q50" s="277"/>
      <c r="R50" s="275"/>
      <c r="S50" s="275"/>
      <c r="T50" s="275"/>
      <c r="U50" s="43"/>
    </row>
    <row r="51" ht="21.0" hidden="1" customHeight="1" outlineLevel="1">
      <c r="A51" s="269"/>
      <c r="B51" s="269"/>
      <c r="C51" s="269"/>
      <c r="D51" s="269"/>
      <c r="E51" s="269"/>
      <c r="F51" s="269"/>
      <c r="G51" s="274"/>
      <c r="H51" s="273"/>
      <c r="I51" s="274"/>
      <c r="J51" s="269"/>
      <c r="K51" s="275"/>
      <c r="L51" s="275"/>
      <c r="M51" s="277"/>
      <c r="N51" s="277"/>
      <c r="O51" s="275"/>
      <c r="P51" s="275"/>
      <c r="Q51" s="275"/>
      <c r="R51" s="277"/>
      <c r="S51" s="277"/>
      <c r="T51" s="275"/>
      <c r="U51" s="43"/>
    </row>
    <row r="52" ht="21.0" hidden="1" customHeight="1" outlineLevel="1">
      <c r="A52" s="269"/>
      <c r="B52" s="269"/>
      <c r="C52" s="269"/>
      <c r="D52" s="269"/>
      <c r="E52" s="269"/>
      <c r="F52" s="269"/>
      <c r="G52" s="271"/>
      <c r="H52" s="273"/>
      <c r="I52" s="274"/>
      <c r="J52" s="275"/>
      <c r="K52" s="275"/>
      <c r="L52" s="277"/>
      <c r="M52" s="277"/>
      <c r="N52" s="275"/>
      <c r="O52" s="275"/>
      <c r="P52" s="275"/>
      <c r="Q52" s="277"/>
      <c r="R52" s="277"/>
      <c r="S52" s="275"/>
      <c r="T52" s="275"/>
      <c r="U52" s="43"/>
    </row>
    <row r="53" ht="21.0" hidden="1" customHeight="1" outlineLevel="1">
      <c r="A53" s="269"/>
      <c r="B53" s="269"/>
      <c r="C53" s="269"/>
      <c r="D53" s="269"/>
      <c r="E53" s="269"/>
      <c r="F53" s="269"/>
      <c r="G53" s="271"/>
      <c r="H53" s="273"/>
      <c r="I53" s="274"/>
      <c r="J53" s="275"/>
      <c r="K53" s="275"/>
      <c r="L53" s="275"/>
      <c r="M53" s="277"/>
      <c r="N53" s="277"/>
      <c r="O53" s="275"/>
      <c r="P53" s="275"/>
      <c r="Q53" s="275"/>
      <c r="R53" s="277"/>
      <c r="S53" s="277"/>
      <c r="T53" s="275"/>
      <c r="U53" s="43"/>
    </row>
    <row r="54" ht="21.0" hidden="1" customHeight="1" outlineLevel="1">
      <c r="A54" s="269"/>
      <c r="B54" s="269"/>
      <c r="C54" s="269"/>
      <c r="D54" s="269"/>
      <c r="E54" s="269"/>
      <c r="F54" s="269"/>
      <c r="G54" s="271"/>
      <c r="H54" s="273"/>
      <c r="I54" s="274"/>
      <c r="J54" s="275"/>
      <c r="K54" s="275"/>
      <c r="L54" s="277"/>
      <c r="M54" s="277"/>
      <c r="N54" s="275"/>
      <c r="O54" s="275"/>
      <c r="P54" s="275"/>
      <c r="Q54" s="277"/>
      <c r="R54" s="277"/>
      <c r="S54" s="275"/>
      <c r="T54" s="275"/>
      <c r="U54" s="43"/>
    </row>
    <row r="55" ht="21.0" hidden="1" customHeight="1" outlineLevel="1">
      <c r="A55" s="269"/>
      <c r="B55" s="269"/>
      <c r="C55" s="269"/>
      <c r="D55" s="269"/>
      <c r="E55" s="269"/>
      <c r="F55" s="269"/>
      <c r="G55" s="274"/>
      <c r="H55" s="273"/>
      <c r="I55" s="282"/>
      <c r="J55" s="269"/>
      <c r="K55" s="269"/>
      <c r="L55" s="269"/>
      <c r="M55" s="269"/>
      <c r="N55" s="283"/>
      <c r="O55" s="275"/>
      <c r="P55" s="269"/>
      <c r="Q55" s="269"/>
      <c r="R55" s="269"/>
      <c r="S55" s="283"/>
      <c r="T55" s="275"/>
      <c r="U55" s="43"/>
    </row>
    <row r="56" ht="21.0" hidden="1" customHeight="1" outlineLevel="1">
      <c r="A56" s="269"/>
      <c r="B56" s="269"/>
      <c r="C56" s="269"/>
      <c r="D56" s="269"/>
      <c r="E56" s="269"/>
      <c r="F56" s="269"/>
      <c r="G56" s="271"/>
      <c r="H56" s="273"/>
      <c r="I56" s="274"/>
      <c r="J56" s="275"/>
      <c r="K56" s="275"/>
      <c r="L56" s="275"/>
      <c r="M56" s="277"/>
      <c r="N56" s="275"/>
      <c r="O56" s="275"/>
      <c r="P56" s="275"/>
      <c r="Q56" s="275"/>
      <c r="R56" s="277"/>
      <c r="S56" s="275"/>
      <c r="T56" s="275"/>
      <c r="U56" s="43"/>
    </row>
    <row r="57" ht="21.0" hidden="1" customHeight="1" outlineLevel="1">
      <c r="A57" s="269"/>
      <c r="B57" s="269"/>
      <c r="C57" s="269"/>
      <c r="D57" s="269"/>
      <c r="E57" s="269"/>
      <c r="F57" s="269"/>
      <c r="G57" s="271"/>
      <c r="H57" s="273"/>
      <c r="I57" s="282"/>
      <c r="J57" s="275"/>
      <c r="K57" s="277"/>
      <c r="L57" s="275"/>
      <c r="M57" s="277"/>
      <c r="N57" s="277"/>
      <c r="O57" s="275"/>
      <c r="P57" s="277"/>
      <c r="Q57" s="275"/>
      <c r="R57" s="277"/>
      <c r="S57" s="277"/>
      <c r="T57" s="275"/>
      <c r="U57" s="43"/>
    </row>
    <row r="58" ht="21.0" hidden="1" customHeight="1" outlineLevel="1">
      <c r="A58" s="269"/>
      <c r="B58" s="269"/>
      <c r="C58" s="269"/>
      <c r="D58" s="269"/>
      <c r="E58" s="269"/>
      <c r="F58" s="269"/>
      <c r="G58" s="271"/>
      <c r="H58" s="273"/>
      <c r="I58" s="271"/>
      <c r="J58" s="275"/>
      <c r="K58" s="275"/>
      <c r="L58" s="275"/>
      <c r="M58" s="277"/>
      <c r="N58" s="277"/>
      <c r="O58" s="275"/>
      <c r="P58" s="275"/>
      <c r="Q58" s="275"/>
      <c r="R58" s="277"/>
      <c r="S58" s="277"/>
      <c r="T58" s="275"/>
      <c r="U58" s="43"/>
    </row>
    <row r="59" ht="21.0" hidden="1" customHeight="1" outlineLevel="1">
      <c r="A59" s="269"/>
      <c r="B59" s="269"/>
      <c r="C59" s="269"/>
      <c r="D59" s="269"/>
      <c r="E59" s="269"/>
      <c r="F59" s="269"/>
      <c r="G59" s="271"/>
      <c r="H59" s="273"/>
      <c r="I59" s="274"/>
      <c r="J59" s="275"/>
      <c r="K59" s="275"/>
      <c r="L59" s="277"/>
      <c r="M59" s="277"/>
      <c r="N59" s="275"/>
      <c r="O59" s="275"/>
      <c r="P59" s="275"/>
      <c r="Q59" s="277"/>
      <c r="R59" s="277"/>
      <c r="S59" s="275"/>
      <c r="T59" s="275"/>
      <c r="U59" s="43"/>
    </row>
    <row r="60" ht="21.0" hidden="1" customHeight="1" outlineLevel="1">
      <c r="A60" s="269"/>
      <c r="B60" s="269"/>
      <c r="C60" s="269"/>
      <c r="D60" s="269"/>
      <c r="E60" s="269"/>
      <c r="F60" s="269"/>
      <c r="G60" s="271"/>
      <c r="H60" s="273"/>
      <c r="I60" s="274"/>
      <c r="J60" s="275"/>
      <c r="K60" s="275"/>
      <c r="L60" s="277"/>
      <c r="M60" s="277"/>
      <c r="N60" s="277"/>
      <c r="O60" s="275"/>
      <c r="P60" s="275"/>
      <c r="Q60" s="277"/>
      <c r="R60" s="277"/>
      <c r="S60" s="277"/>
      <c r="T60" s="275"/>
      <c r="U60" s="43"/>
    </row>
    <row r="61" ht="21.0" hidden="1" customHeight="1" outlineLevel="1">
      <c r="A61" s="269"/>
      <c r="B61" s="269"/>
      <c r="C61" s="269"/>
      <c r="D61" s="269"/>
      <c r="E61" s="269"/>
      <c r="F61" s="269"/>
      <c r="G61" s="271"/>
      <c r="H61" s="273"/>
      <c r="I61" s="274"/>
      <c r="J61" s="275"/>
      <c r="K61" s="275"/>
      <c r="L61" s="277"/>
      <c r="M61" s="277"/>
      <c r="N61" s="277"/>
      <c r="O61" s="275"/>
      <c r="P61" s="275"/>
      <c r="Q61" s="277"/>
      <c r="R61" s="277"/>
      <c r="S61" s="277"/>
      <c r="T61" s="275"/>
      <c r="U61" s="43"/>
    </row>
    <row r="62" ht="21.0" hidden="1" customHeight="1" outlineLevel="1">
      <c r="A62" s="269"/>
      <c r="B62" s="269"/>
      <c r="C62" s="269"/>
      <c r="D62" s="269"/>
      <c r="E62" s="269"/>
      <c r="F62" s="269"/>
      <c r="G62" s="274"/>
      <c r="H62" s="273"/>
      <c r="I62" s="274"/>
      <c r="J62" s="269"/>
      <c r="K62" s="275"/>
      <c r="L62" s="275"/>
      <c r="M62" s="277"/>
      <c r="N62" s="275"/>
      <c r="O62" s="275"/>
      <c r="P62" s="275"/>
      <c r="Q62" s="275"/>
      <c r="R62" s="277"/>
      <c r="S62" s="275"/>
      <c r="T62" s="275"/>
      <c r="U62" s="43"/>
    </row>
    <row r="63" ht="21.0" hidden="1" customHeight="1" outlineLevel="1">
      <c r="A63" s="269"/>
      <c r="B63" s="269"/>
      <c r="C63" s="269"/>
      <c r="D63" s="269"/>
      <c r="E63" s="269"/>
      <c r="F63" s="269"/>
      <c r="G63" s="271"/>
      <c r="H63" s="273"/>
      <c r="I63" s="274"/>
      <c r="J63" s="275"/>
      <c r="K63" s="275"/>
      <c r="L63" s="275"/>
      <c r="M63" s="277"/>
      <c r="N63" s="277"/>
      <c r="O63" s="275"/>
      <c r="P63" s="275"/>
      <c r="Q63" s="275"/>
      <c r="R63" s="277"/>
      <c r="S63" s="277"/>
      <c r="T63" s="275"/>
      <c r="U63" s="43"/>
    </row>
    <row r="64" ht="21.0" hidden="1" customHeight="1" outlineLevel="1">
      <c r="A64" s="269"/>
      <c r="B64" s="269"/>
      <c r="C64" s="269"/>
      <c r="D64" s="269"/>
      <c r="E64" s="269"/>
      <c r="F64" s="269"/>
      <c r="G64" s="271"/>
      <c r="H64" s="273"/>
      <c r="I64" s="274"/>
      <c r="J64" s="275"/>
      <c r="K64" s="275"/>
      <c r="L64" s="275"/>
      <c r="M64" s="277"/>
      <c r="N64" s="275"/>
      <c r="O64" s="275"/>
      <c r="P64" s="275"/>
      <c r="Q64" s="275"/>
      <c r="R64" s="277"/>
      <c r="S64" s="275"/>
      <c r="T64" s="275"/>
      <c r="U64" s="43"/>
    </row>
    <row r="65" ht="21.0" hidden="1" customHeight="1" outlineLevel="1">
      <c r="A65" s="269"/>
      <c r="B65" s="269"/>
      <c r="C65" s="269"/>
      <c r="D65" s="269"/>
      <c r="E65" s="269"/>
      <c r="F65" s="269"/>
      <c r="G65" s="274"/>
      <c r="H65" s="273"/>
      <c r="I65" s="274"/>
      <c r="J65" s="269"/>
      <c r="K65" s="275"/>
      <c r="L65" s="275"/>
      <c r="M65" s="277"/>
      <c r="N65" s="277"/>
      <c r="O65" s="275"/>
      <c r="P65" s="275"/>
      <c r="Q65" s="275"/>
      <c r="R65" s="277"/>
      <c r="S65" s="277"/>
      <c r="T65" s="275"/>
      <c r="U65" s="43"/>
    </row>
    <row r="66" ht="21.0" hidden="1" customHeight="1" outlineLevel="1">
      <c r="A66" s="269"/>
      <c r="B66" s="269"/>
      <c r="C66" s="269"/>
      <c r="D66" s="269"/>
      <c r="E66" s="269"/>
      <c r="F66" s="269"/>
      <c r="G66" s="271"/>
      <c r="H66" s="273"/>
      <c r="I66" s="274"/>
      <c r="J66" s="275"/>
      <c r="K66" s="275"/>
      <c r="L66" s="275"/>
      <c r="M66" s="277"/>
      <c r="N66" s="277"/>
      <c r="O66" s="275"/>
      <c r="P66" s="275"/>
      <c r="Q66" s="275"/>
      <c r="R66" s="277"/>
      <c r="S66" s="277"/>
      <c r="T66" s="275"/>
      <c r="U66" s="43"/>
    </row>
    <row r="67" ht="21.0" hidden="1" customHeight="1" outlineLevel="1">
      <c r="A67" s="269"/>
      <c r="B67" s="269"/>
      <c r="C67" s="269"/>
      <c r="D67" s="269"/>
      <c r="E67" s="269"/>
      <c r="F67" s="283"/>
      <c r="G67" s="271"/>
      <c r="H67" s="273"/>
      <c r="I67" s="274"/>
      <c r="J67" s="275"/>
      <c r="K67" s="277"/>
      <c r="L67" s="275"/>
      <c r="M67" s="277"/>
      <c r="N67" s="277"/>
      <c r="O67" s="275"/>
      <c r="P67" s="277"/>
      <c r="Q67" s="275"/>
      <c r="R67" s="277"/>
      <c r="S67" s="277"/>
      <c r="T67" s="275"/>
      <c r="U67" s="43"/>
    </row>
    <row r="68" ht="21.0" hidden="1" customHeight="1" outlineLevel="1">
      <c r="A68" s="269"/>
      <c r="B68" s="269"/>
      <c r="C68" s="269"/>
      <c r="D68" s="269"/>
      <c r="E68" s="269"/>
      <c r="F68" s="269"/>
      <c r="G68" s="271"/>
      <c r="H68" s="273"/>
      <c r="I68" s="274"/>
      <c r="J68" s="275"/>
      <c r="K68" s="275"/>
      <c r="L68" s="277"/>
      <c r="M68" s="277"/>
      <c r="N68" s="275"/>
      <c r="O68" s="275"/>
      <c r="P68" s="275"/>
      <c r="Q68" s="277"/>
      <c r="R68" s="277"/>
      <c r="S68" s="275"/>
      <c r="T68" s="275"/>
      <c r="U68" s="43"/>
    </row>
    <row r="69" ht="21.0" hidden="1" customHeight="1" outlineLevel="1">
      <c r="A69" s="269"/>
      <c r="B69" s="269"/>
      <c r="C69" s="269"/>
      <c r="D69" s="269"/>
      <c r="E69" s="269"/>
      <c r="F69" s="269"/>
      <c r="G69" s="274"/>
      <c r="H69" s="273"/>
      <c r="I69" s="274"/>
      <c r="J69" s="269"/>
      <c r="K69" s="275"/>
      <c r="L69" s="275"/>
      <c r="M69" s="277"/>
      <c r="N69" s="275"/>
      <c r="O69" s="275"/>
      <c r="P69" s="275"/>
      <c r="Q69" s="275"/>
      <c r="R69" s="277"/>
      <c r="S69" s="275"/>
      <c r="T69" s="275"/>
      <c r="U69" s="43"/>
    </row>
    <row r="70" ht="21.0" hidden="1" customHeight="1" outlineLevel="1">
      <c r="A70" s="269"/>
      <c r="B70" s="269"/>
      <c r="C70" s="269"/>
      <c r="D70" s="269"/>
      <c r="E70" s="269"/>
      <c r="F70" s="269"/>
      <c r="G70" s="271"/>
      <c r="H70" s="273"/>
      <c r="I70" s="274"/>
      <c r="J70" s="275"/>
      <c r="K70" s="275"/>
      <c r="L70" s="275"/>
      <c r="M70" s="275"/>
      <c r="N70" s="275"/>
      <c r="O70" s="275"/>
      <c r="P70" s="275"/>
      <c r="Q70" s="275"/>
      <c r="R70" s="275"/>
      <c r="S70" s="275"/>
      <c r="T70" s="275"/>
      <c r="U70" s="43"/>
    </row>
    <row r="71" ht="21.0" hidden="1" customHeight="1" outlineLevel="1">
      <c r="A71" s="269"/>
      <c r="B71" s="269"/>
      <c r="C71" s="269"/>
      <c r="D71" s="269"/>
      <c r="E71" s="269"/>
      <c r="F71" s="269"/>
      <c r="G71" s="274"/>
      <c r="H71" s="273"/>
      <c r="I71" s="274"/>
      <c r="J71" s="269"/>
      <c r="K71" s="275"/>
      <c r="L71" s="275"/>
      <c r="M71" s="277"/>
      <c r="N71" s="277"/>
      <c r="O71" s="275"/>
      <c r="P71" s="275"/>
      <c r="Q71" s="275"/>
      <c r="R71" s="277"/>
      <c r="S71" s="277"/>
      <c r="T71" s="275"/>
      <c r="U71" s="43"/>
    </row>
    <row r="72" ht="21.0" hidden="1" customHeight="1" outlineLevel="1">
      <c r="A72" s="269"/>
      <c r="B72" s="269"/>
      <c r="C72" s="275"/>
      <c r="D72" s="275"/>
      <c r="E72" s="269"/>
      <c r="F72" s="283"/>
      <c r="G72" s="271"/>
      <c r="H72" s="273"/>
      <c r="I72" s="282"/>
      <c r="J72" s="277"/>
      <c r="K72" s="275"/>
      <c r="L72" s="275"/>
      <c r="M72" s="277"/>
      <c r="N72" s="277"/>
      <c r="O72" s="275"/>
      <c r="P72" s="275"/>
      <c r="Q72" s="275"/>
      <c r="R72" s="277"/>
      <c r="S72" s="277"/>
      <c r="T72" s="275"/>
      <c r="U72" s="43"/>
    </row>
    <row r="73" ht="21.0" customHeight="1" collapsed="1">
      <c r="A73" s="269"/>
      <c r="B73" s="269"/>
      <c r="C73" s="269"/>
      <c r="D73" s="269"/>
      <c r="E73" s="269"/>
      <c r="F73" s="269"/>
      <c r="G73" s="271"/>
      <c r="H73" s="273"/>
      <c r="I73" s="274"/>
      <c r="J73" s="275"/>
      <c r="K73" s="275"/>
      <c r="L73" s="275"/>
      <c r="M73" s="277"/>
      <c r="N73" s="275"/>
      <c r="O73" s="275"/>
      <c r="P73" s="275"/>
      <c r="Q73" s="275"/>
      <c r="R73" s="277"/>
      <c r="S73" s="275"/>
      <c r="T73" s="275"/>
      <c r="U73" s="43"/>
    </row>
    <row r="74" ht="21.0" customHeight="1">
      <c r="A74" s="269"/>
      <c r="B74" s="269"/>
      <c r="C74" s="269"/>
      <c r="D74" s="269"/>
      <c r="E74" s="269"/>
      <c r="F74" s="269"/>
      <c r="G74" s="284"/>
      <c r="H74" s="273"/>
      <c r="I74" s="274"/>
      <c r="J74" s="275"/>
      <c r="K74" s="315"/>
      <c r="L74" s="316"/>
      <c r="M74" s="316"/>
      <c r="N74" s="316"/>
      <c r="O74" s="41"/>
      <c r="P74" s="41"/>
      <c r="Q74" s="316"/>
      <c r="R74" s="316"/>
      <c r="S74" s="316"/>
      <c r="T74" s="41"/>
      <c r="U74" s="43"/>
    </row>
  </sheetData>
  <mergeCells count="3">
    <mergeCell ref="G2:I2"/>
    <mergeCell ref="K2:O2"/>
    <mergeCell ref="P2:T2"/>
  </mergeCells>
  <conditionalFormatting sqref="A1:U1">
    <cfRule type="containsBlanks" dxfId="0" priority="1">
      <formula>LEN(TRIM(A1))=0</formula>
    </cfRule>
  </conditionalFormatting>
  <conditionalFormatting sqref="A4:A74">
    <cfRule type="expression" dxfId="0" priority="2">
      <formula>NOT(COUNTIF(INDIRECT("Suppliers!"&amp;"A$4:A"),A4)&gt;0)*NOT(ISBLANK(A4))</formula>
    </cfRule>
  </conditionalFormatting>
  <dataValidations>
    <dataValidation type="list" allowBlank="1" showInputMessage="1" showErrorMessage="1" prompt="Select a valid Supplier for this contact - From the selection list. Populate the list on the 'Suppliers' sheet" sqref="A4:A74">
      <formula1>Suppliers!$A$4:$A74</formula1>
    </dataValidation>
    <dataValidation type="list" allowBlank="1" sqref="O4:O26 T4:T26 N27:O27 S27:T27 O28:O74 T28:T74">
      <formula1>'Countries, Currencies'!$B$3:$B$251</formula1>
    </dataValidation>
  </dataValidation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7B7B7"/>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6.0"/>
    <col customWidth="1" min="2" max="2" width="55.71"/>
    <col customWidth="1" min="3" max="3" width="29.43"/>
  </cols>
  <sheetData>
    <row r="1" ht="28.5" hidden="1" customHeight="1" outlineLevel="1">
      <c r="A1" s="2" t="s">
        <v>60</v>
      </c>
      <c r="B1" s="2" t="s">
        <v>61</v>
      </c>
      <c r="C1" s="2"/>
    </row>
    <row r="2" ht="37.5" customHeight="1" collapsed="1">
      <c r="A2" s="261" t="str">
        <f>HYPERLINK("https://www.bikalims.org/manual/instrument-interfacing/instrument-configuration","Manufacturers")</f>
        <v>Manufacturers</v>
      </c>
      <c r="B2" s="59"/>
      <c r="C2" s="101" t="str">
        <f>HYPERLINK("https://www.bikalabs.com","Creative Commons BYSA
Bika Lab Systems")</f>
        <v>Creative Commons BYSA
Bika Lab Systems</v>
      </c>
    </row>
    <row r="3" ht="24.0" customHeight="1">
      <c r="A3" s="22" t="s">
        <v>64</v>
      </c>
      <c r="B3" s="24" t="s">
        <v>2</v>
      </c>
      <c r="C3" s="221"/>
    </row>
    <row r="4" ht="21.0" customHeight="1">
      <c r="A4" s="31" t="s">
        <v>616</v>
      </c>
      <c r="B4" s="267"/>
      <c r="C4" s="43"/>
    </row>
    <row r="5" ht="21.0" customHeight="1">
      <c r="A5" s="31" t="s">
        <v>617</v>
      </c>
      <c r="B5" s="267"/>
      <c r="C5" s="43"/>
    </row>
    <row r="6" ht="21.0" customHeight="1">
      <c r="A6" s="31" t="s">
        <v>618</v>
      </c>
      <c r="B6" s="267"/>
      <c r="C6" s="43"/>
    </row>
    <row r="7" ht="21.0" customHeight="1">
      <c r="A7" s="31" t="s">
        <v>619</v>
      </c>
      <c r="B7" s="267"/>
      <c r="C7" s="43"/>
    </row>
    <row r="8" ht="21.0" customHeight="1">
      <c r="A8" s="31" t="s">
        <v>620</v>
      </c>
      <c r="B8" s="267"/>
      <c r="C8" s="43"/>
    </row>
    <row r="9" ht="21.0" customHeight="1">
      <c r="A9" s="31" t="s">
        <v>622</v>
      </c>
      <c r="B9" s="267"/>
      <c r="C9" s="43"/>
    </row>
    <row r="10" ht="21.0" customHeight="1">
      <c r="A10" s="31" t="s">
        <v>623</v>
      </c>
      <c r="B10" s="267"/>
      <c r="C10" s="43"/>
    </row>
    <row r="11" ht="21.0" customHeight="1">
      <c r="A11" s="31" t="s">
        <v>624</v>
      </c>
      <c r="B11" s="267"/>
      <c r="C11" s="43"/>
    </row>
    <row r="12" ht="21.0" customHeight="1">
      <c r="A12" s="31" t="s">
        <v>625</v>
      </c>
      <c r="B12" s="31" t="s">
        <v>626</v>
      </c>
      <c r="C12" s="43"/>
    </row>
    <row r="13" ht="21.0" customHeight="1">
      <c r="A13" s="31" t="s">
        <v>627</v>
      </c>
      <c r="B13" s="267"/>
      <c r="C13" s="43"/>
    </row>
    <row r="14" ht="21.0" customHeight="1">
      <c r="A14" s="31" t="s">
        <v>628</v>
      </c>
      <c r="B14" s="31" t="s">
        <v>629</v>
      </c>
      <c r="C14" s="43"/>
    </row>
    <row r="15" ht="21.0" customHeight="1">
      <c r="A15" s="31" t="s">
        <v>631</v>
      </c>
      <c r="B15" s="31" t="s">
        <v>632</v>
      </c>
      <c r="C15" s="43"/>
    </row>
    <row r="16" ht="21.0" customHeight="1">
      <c r="A16" s="31" t="s">
        <v>633</v>
      </c>
      <c r="B16" s="31" t="s">
        <v>632</v>
      </c>
      <c r="C16" s="43"/>
    </row>
    <row r="17" ht="21.0" hidden="1" customHeight="1" outlineLevel="1">
      <c r="A17" s="31" t="s">
        <v>634</v>
      </c>
      <c r="B17" s="31" t="s">
        <v>635</v>
      </c>
      <c r="C17" s="43"/>
    </row>
    <row r="18" ht="21.0" hidden="1" customHeight="1" outlineLevel="1">
      <c r="A18" s="31" t="s">
        <v>636</v>
      </c>
      <c r="B18" s="267"/>
      <c r="C18" s="43"/>
    </row>
    <row r="19" ht="21.0" hidden="1" customHeight="1" outlineLevel="1">
      <c r="A19" s="31" t="s">
        <v>637</v>
      </c>
      <c r="B19" s="267"/>
      <c r="C19" s="43"/>
    </row>
    <row r="20" ht="21.0" hidden="1" customHeight="1" outlineLevel="1">
      <c r="A20" s="31" t="s">
        <v>638</v>
      </c>
      <c r="B20" s="31" t="s">
        <v>639</v>
      </c>
      <c r="C20" s="43"/>
    </row>
    <row r="21" ht="21.0" hidden="1" customHeight="1" outlineLevel="1">
      <c r="A21" s="31" t="s">
        <v>640</v>
      </c>
      <c r="B21" s="31" t="s">
        <v>632</v>
      </c>
      <c r="C21" s="43"/>
    </row>
    <row r="22" ht="21.0" hidden="1" customHeight="1" outlineLevel="1">
      <c r="A22" s="31" t="s">
        <v>641</v>
      </c>
      <c r="B22" s="31" t="s">
        <v>642</v>
      </c>
      <c r="C22" s="43"/>
    </row>
    <row r="23" ht="21.0" hidden="1" customHeight="1" outlineLevel="1">
      <c r="A23" s="31" t="s">
        <v>643</v>
      </c>
      <c r="B23" s="31" t="s">
        <v>644</v>
      </c>
      <c r="C23" s="43"/>
    </row>
    <row r="24" ht="21.0" hidden="1" customHeight="1" outlineLevel="1">
      <c r="A24" s="31" t="s">
        <v>645</v>
      </c>
      <c r="B24" s="31" t="s">
        <v>646</v>
      </c>
      <c r="C24" s="43"/>
    </row>
    <row r="25" ht="21.0" hidden="1" customHeight="1" outlineLevel="1">
      <c r="A25" s="31" t="s">
        <v>647</v>
      </c>
      <c r="B25" s="31" t="s">
        <v>648</v>
      </c>
      <c r="C25" s="43"/>
    </row>
    <row r="26" ht="21.0" hidden="1" customHeight="1" outlineLevel="1">
      <c r="A26" s="31" t="s">
        <v>649</v>
      </c>
      <c r="B26" s="31" t="s">
        <v>650</v>
      </c>
      <c r="C26" s="43"/>
    </row>
    <row r="27" ht="21.0" hidden="1" customHeight="1" outlineLevel="1">
      <c r="A27" s="31" t="s">
        <v>651</v>
      </c>
      <c r="B27" s="31" t="s">
        <v>652</v>
      </c>
      <c r="C27" s="43"/>
    </row>
    <row r="28" ht="21.0" hidden="1" customHeight="1" outlineLevel="1">
      <c r="A28" s="31" t="s">
        <v>653</v>
      </c>
      <c r="B28" s="31" t="s">
        <v>654</v>
      </c>
      <c r="C28" s="43"/>
    </row>
    <row r="29" ht="21.0" hidden="1" customHeight="1" outlineLevel="1">
      <c r="A29" s="31" t="s">
        <v>655</v>
      </c>
      <c r="B29" s="31" t="s">
        <v>632</v>
      </c>
      <c r="C29" s="43"/>
    </row>
    <row r="30" ht="21.0" hidden="1" customHeight="1" outlineLevel="1">
      <c r="A30" s="31" t="s">
        <v>656</v>
      </c>
      <c r="B30" s="267"/>
      <c r="C30" s="43"/>
    </row>
    <row r="31" ht="21.0" hidden="1" customHeight="1" outlineLevel="1">
      <c r="A31" s="31" t="s">
        <v>657</v>
      </c>
      <c r="B31" s="31"/>
      <c r="C31" s="43"/>
    </row>
    <row r="32" ht="21.0" hidden="1" customHeight="1" outlineLevel="1">
      <c r="A32" s="31" t="s">
        <v>658</v>
      </c>
      <c r="B32" s="267"/>
      <c r="C32" s="43"/>
    </row>
    <row r="33" ht="21.0" hidden="1" customHeight="1" outlineLevel="1">
      <c r="A33" s="31" t="s">
        <v>659</v>
      </c>
      <c r="B33" s="267"/>
      <c r="C33" s="43"/>
    </row>
    <row r="34" ht="21.0" hidden="1" customHeight="1" outlineLevel="1">
      <c r="A34" s="31" t="s">
        <v>660</v>
      </c>
      <c r="B34" s="267"/>
      <c r="C34" s="43"/>
    </row>
    <row r="35" ht="21.0" hidden="1" customHeight="1" outlineLevel="1">
      <c r="A35" s="31" t="s">
        <v>661</v>
      </c>
      <c r="B35" s="267"/>
      <c r="C35" s="43"/>
    </row>
    <row r="36" ht="21.0" hidden="1" customHeight="1" outlineLevel="1">
      <c r="A36" s="31" t="s">
        <v>662</v>
      </c>
      <c r="B36" s="267"/>
      <c r="C36" s="43"/>
    </row>
    <row r="37" ht="21.0" hidden="1" customHeight="1" outlineLevel="1">
      <c r="A37" s="31" t="s">
        <v>663</v>
      </c>
      <c r="B37" s="267"/>
      <c r="C37" s="43"/>
    </row>
    <row r="38" ht="21.0" hidden="1" customHeight="1" outlineLevel="1">
      <c r="A38" s="31" t="s">
        <v>664</v>
      </c>
      <c r="B38" s="267"/>
      <c r="C38" s="43"/>
    </row>
    <row r="39" ht="21.0" hidden="1" customHeight="1" outlineLevel="1">
      <c r="A39" s="31" t="s">
        <v>665</v>
      </c>
      <c r="B39" s="267"/>
      <c r="C39" s="43"/>
    </row>
    <row r="40" ht="21.0" hidden="1" customHeight="1" outlineLevel="1">
      <c r="A40" s="31" t="s">
        <v>666</v>
      </c>
      <c r="B40" s="267"/>
      <c r="C40" s="43"/>
    </row>
    <row r="41" ht="21.0" hidden="1" customHeight="1" outlineLevel="1">
      <c r="A41" s="31" t="s">
        <v>667</v>
      </c>
      <c r="B41" s="267"/>
      <c r="C41" s="43"/>
    </row>
    <row r="42" ht="21.0" hidden="1" customHeight="1" outlineLevel="1">
      <c r="A42" s="31" t="s">
        <v>668</v>
      </c>
      <c r="B42" s="267"/>
      <c r="C42" s="43"/>
    </row>
    <row r="43" ht="21.0" hidden="1" customHeight="1" outlineLevel="1">
      <c r="A43" s="31" t="s">
        <v>669</v>
      </c>
      <c r="B43" s="267"/>
      <c r="C43" s="43"/>
    </row>
    <row r="44" ht="21.0" hidden="1" customHeight="1" outlineLevel="1">
      <c r="A44" s="31" t="s">
        <v>670</v>
      </c>
      <c r="B44" s="267"/>
      <c r="C44" s="43"/>
    </row>
    <row r="45" ht="21.0" hidden="1" customHeight="1" outlineLevel="1">
      <c r="A45" s="31" t="s">
        <v>671</v>
      </c>
      <c r="B45" s="31" t="s">
        <v>632</v>
      </c>
      <c r="C45" s="43"/>
    </row>
    <row r="46" ht="21.0" hidden="1" customHeight="1" outlineLevel="1">
      <c r="A46" s="31" t="s">
        <v>672</v>
      </c>
      <c r="B46" s="267"/>
      <c r="C46" s="43"/>
    </row>
    <row r="47" ht="21.0" hidden="1" customHeight="1" outlineLevel="1">
      <c r="A47" s="31" t="s">
        <v>673</v>
      </c>
      <c r="B47" s="267"/>
      <c r="C47" s="43"/>
    </row>
    <row r="48" ht="21.0" hidden="1" customHeight="1" outlineLevel="1">
      <c r="A48" s="31" t="s">
        <v>674</v>
      </c>
      <c r="B48" s="267"/>
      <c r="C48" s="43"/>
    </row>
    <row r="49" ht="21.0" hidden="1" customHeight="1" outlineLevel="1">
      <c r="A49" s="31" t="s">
        <v>675</v>
      </c>
      <c r="B49" s="267"/>
      <c r="C49" s="43"/>
    </row>
    <row r="50" ht="21.0" hidden="1" customHeight="1" outlineLevel="1">
      <c r="A50" s="31" t="s">
        <v>676</v>
      </c>
      <c r="B50" s="267"/>
      <c r="C50" s="43"/>
    </row>
    <row r="51" ht="21.0" hidden="1" customHeight="1" outlineLevel="1">
      <c r="A51" s="31" t="s">
        <v>677</v>
      </c>
      <c r="B51" s="267"/>
      <c r="C51" s="43"/>
    </row>
    <row r="52" ht="21.0" hidden="1" customHeight="1" outlineLevel="1">
      <c r="A52" s="31" t="s">
        <v>678</v>
      </c>
      <c r="B52" s="267"/>
      <c r="C52" s="43"/>
    </row>
    <row r="53" ht="21.0" hidden="1" customHeight="1" outlineLevel="1">
      <c r="A53" s="31" t="s">
        <v>679</v>
      </c>
      <c r="B53" s="267"/>
      <c r="C53" s="43"/>
    </row>
    <row r="54" ht="21.0" hidden="1" customHeight="1" outlineLevel="1">
      <c r="A54" s="31" t="s">
        <v>680</v>
      </c>
      <c r="B54" s="267"/>
      <c r="C54" s="43"/>
    </row>
    <row r="55" ht="21.0" hidden="1" customHeight="1" outlineLevel="1">
      <c r="A55" s="31" t="s">
        <v>681</v>
      </c>
      <c r="B55" s="267"/>
      <c r="C55" s="43"/>
    </row>
    <row r="56" ht="21.0" hidden="1" customHeight="1" outlineLevel="1">
      <c r="A56" s="31" t="s">
        <v>682</v>
      </c>
      <c r="B56" s="267"/>
      <c r="C56" s="43"/>
    </row>
    <row r="57" ht="21.0" hidden="1" customHeight="1" outlineLevel="1">
      <c r="A57" s="31" t="s">
        <v>683</v>
      </c>
      <c r="B57" s="267"/>
      <c r="C57" s="43"/>
    </row>
    <row r="58" ht="21.0" hidden="1" customHeight="1" outlineLevel="1">
      <c r="A58" s="31" t="s">
        <v>684</v>
      </c>
      <c r="B58" s="267"/>
      <c r="C58" s="43"/>
    </row>
    <row r="59" ht="21.0" hidden="1" customHeight="1" outlineLevel="1">
      <c r="A59" s="31" t="s">
        <v>685</v>
      </c>
      <c r="B59" s="267"/>
      <c r="C59" s="43"/>
    </row>
    <row r="60" ht="21.0" hidden="1" customHeight="1" outlineLevel="1">
      <c r="A60" s="31" t="s">
        <v>686</v>
      </c>
      <c r="B60" s="267"/>
      <c r="C60" s="43"/>
    </row>
    <row r="61" ht="21.0" hidden="1" customHeight="1" outlineLevel="1">
      <c r="A61" s="31" t="s">
        <v>687</v>
      </c>
      <c r="B61" s="267"/>
      <c r="C61" s="43"/>
    </row>
    <row r="62" ht="21.0" hidden="1" customHeight="1" outlineLevel="1">
      <c r="A62" s="31" t="s">
        <v>688</v>
      </c>
      <c r="B62" s="267"/>
      <c r="C62" s="43"/>
    </row>
    <row r="63" ht="21.0" hidden="1" customHeight="1" outlineLevel="1">
      <c r="A63" s="31" t="s">
        <v>689</v>
      </c>
      <c r="B63" s="267"/>
      <c r="C63" s="43"/>
    </row>
    <row r="64" ht="21.0" customHeight="1" collapsed="1">
      <c r="A64" s="38"/>
      <c r="B64" s="43"/>
      <c r="C64" s="43"/>
    </row>
  </sheetData>
  <conditionalFormatting sqref="A1:C1">
    <cfRule type="containsBlanks" dxfId="0" priority="1">
      <formula>LEN(TRIM(A1))=0</formula>
    </cfRule>
  </conditionalFormatting>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9.57"/>
    <col collapsed="1" customWidth="1" min="2" max="2" width="39.29"/>
    <col customWidth="1" hidden="1" min="3" max="3" width="24.14" outlineLevel="1"/>
    <col customWidth="1" min="4" max="4" width="23.29"/>
    <col collapsed="1" customWidth="1" min="5" max="5" width="25.0"/>
    <col customWidth="1" hidden="1" min="6" max="6" width="20.57" outlineLevel="1"/>
    <col customWidth="1" hidden="1" min="7" max="7" width="10.57" outlineLevel="1"/>
    <col customWidth="1" hidden="1" min="8" max="8" width="12.71" outlineLevel="1"/>
    <col customWidth="1" min="9" max="9" width="15.57"/>
    <col collapsed="1" customWidth="1" min="10" max="10" width="14.43"/>
    <col customWidth="1" hidden="1" min="11" max="12" width="14.43" outlineLevel="1"/>
    <col customWidth="1" hidden="1" min="13" max="13" width="22.57" outlineLevel="1"/>
    <col collapsed="1" customWidth="1" min="14" max="14" width="14.43"/>
    <col customWidth="1" hidden="1" min="15" max="17" width="14.43" outlineLevel="1"/>
    <col collapsed="1" customWidth="1" min="18" max="18" width="14.43"/>
    <col customWidth="1" hidden="1" min="19" max="20" width="19.29" outlineLevel="1"/>
    <col collapsed="1" customWidth="1" min="21" max="21" width="14.43"/>
    <col customWidth="1" hidden="1" min="22" max="22" width="14.43" outlineLevel="1"/>
    <col customWidth="1" min="23" max="23" width="27.29"/>
  </cols>
  <sheetData>
    <row r="1" ht="28.5" hidden="1" customHeight="1" outlineLevel="1">
      <c r="A1" s="2" t="s">
        <v>690</v>
      </c>
      <c r="B1" s="2" t="s">
        <v>60</v>
      </c>
      <c r="C1" s="2" t="s">
        <v>61</v>
      </c>
      <c r="D1" s="2" t="s">
        <v>691</v>
      </c>
      <c r="E1" s="2" t="s">
        <v>692</v>
      </c>
      <c r="F1" s="3" t="s">
        <v>693</v>
      </c>
      <c r="G1" s="2" t="s">
        <v>694</v>
      </c>
      <c r="H1" s="3" t="s">
        <v>695</v>
      </c>
      <c r="I1" s="3" t="s">
        <v>696</v>
      </c>
      <c r="J1" s="2" t="s">
        <v>306</v>
      </c>
      <c r="K1" s="2" t="s">
        <v>202</v>
      </c>
      <c r="L1" s="2" t="s">
        <v>697</v>
      </c>
      <c r="M1" s="2" t="s">
        <v>698</v>
      </c>
      <c r="N1" s="2" t="s">
        <v>699</v>
      </c>
      <c r="O1" s="2" t="s">
        <v>700</v>
      </c>
      <c r="P1" s="2" t="s">
        <v>701</v>
      </c>
      <c r="Q1" s="2" t="s">
        <v>702</v>
      </c>
      <c r="R1" s="2" t="s">
        <v>703</v>
      </c>
      <c r="S1" s="2" t="s">
        <v>704</v>
      </c>
      <c r="T1" s="2" t="s">
        <v>705</v>
      </c>
      <c r="U1" s="2" t="s">
        <v>706</v>
      </c>
      <c r="V1" s="2" t="s">
        <v>707</v>
      </c>
      <c r="W1" s="2"/>
    </row>
    <row r="2" ht="35.25" customHeight="1" collapsed="1">
      <c r="A2" s="292" t="str">
        <f>HYPERLINK("https://www.bikalims.org/manual/instrument-interfacing/instrument-configuration","Lab Instruments")</f>
        <v>Lab Instruments</v>
      </c>
      <c r="B2" s="294"/>
      <c r="C2" s="59"/>
      <c r="D2" s="59"/>
      <c r="E2" s="295"/>
      <c r="F2" s="295"/>
      <c r="G2" s="295"/>
      <c r="H2" s="295"/>
      <c r="I2" s="295"/>
      <c r="J2" s="296"/>
      <c r="K2" s="297"/>
      <c r="L2" s="298"/>
      <c r="M2" s="299"/>
      <c r="N2" s="298"/>
      <c r="O2" s="299"/>
      <c r="P2" s="298"/>
      <c r="Q2" s="299"/>
      <c r="R2" s="296"/>
      <c r="S2" s="300"/>
      <c r="T2" s="75"/>
      <c r="U2" s="297"/>
      <c r="V2" s="301"/>
      <c r="W2" s="101" t="str">
        <f>HYPERLINK("https://www.bikalabs.com","Creative Commons BYSA
Bika Lab Systems")</f>
        <v>Creative Commons BYSA
Bika Lab Systems</v>
      </c>
    </row>
    <row r="3" ht="33.75" customHeight="1">
      <c r="A3" s="24" t="s">
        <v>708</v>
      </c>
      <c r="B3" s="22" t="s">
        <v>709</v>
      </c>
      <c r="C3" s="150" t="s">
        <v>2</v>
      </c>
      <c r="D3" s="22" t="s">
        <v>710</v>
      </c>
      <c r="E3" s="22" t="s">
        <v>711</v>
      </c>
      <c r="F3" s="22" t="s">
        <v>712</v>
      </c>
      <c r="G3" s="24" t="s">
        <v>694</v>
      </c>
      <c r="H3" s="24" t="s">
        <v>713</v>
      </c>
      <c r="I3" s="24" t="s">
        <v>696</v>
      </c>
      <c r="J3" s="24" t="s">
        <v>306</v>
      </c>
      <c r="K3" s="24" t="s">
        <v>714</v>
      </c>
      <c r="L3" s="22" t="s">
        <v>715</v>
      </c>
      <c r="M3" s="24" t="s">
        <v>716</v>
      </c>
      <c r="N3" s="24" t="s">
        <v>717</v>
      </c>
      <c r="O3" s="24" t="s">
        <v>718</v>
      </c>
      <c r="P3" s="24" t="s">
        <v>719</v>
      </c>
      <c r="Q3" s="24" t="s">
        <v>720</v>
      </c>
      <c r="R3" s="24" t="s">
        <v>177</v>
      </c>
      <c r="S3" s="24" t="s">
        <v>721</v>
      </c>
      <c r="T3" s="24" t="s">
        <v>722</v>
      </c>
      <c r="U3" s="24" t="s">
        <v>723</v>
      </c>
      <c r="V3" s="302" t="s">
        <v>724</v>
      </c>
      <c r="W3" s="303"/>
    </row>
    <row r="4" ht="21.0" customHeight="1">
      <c r="A4" s="181"/>
      <c r="B4" s="212"/>
      <c r="C4" s="304"/>
      <c r="D4" s="176"/>
      <c r="E4" s="176"/>
      <c r="F4" s="305"/>
      <c r="G4" s="176"/>
      <c r="H4" s="305"/>
      <c r="I4" s="155"/>
      <c r="J4" s="304"/>
      <c r="K4" s="304"/>
      <c r="L4" s="304"/>
      <c r="M4" s="304"/>
      <c r="N4" s="304"/>
      <c r="O4" s="304"/>
      <c r="P4" s="304"/>
      <c r="Q4" s="304"/>
      <c r="R4" s="304"/>
      <c r="S4" s="304"/>
      <c r="T4" s="304"/>
      <c r="U4" s="304"/>
      <c r="V4" s="304"/>
      <c r="W4" s="304"/>
    </row>
    <row r="5" ht="21.0" customHeight="1">
      <c r="A5" s="181"/>
      <c r="B5" s="212"/>
      <c r="C5" s="304"/>
      <c r="D5" s="176"/>
      <c r="E5" s="176"/>
      <c r="F5" s="305"/>
      <c r="G5" s="176"/>
      <c r="H5" s="305"/>
      <c r="I5" s="305"/>
      <c r="J5" s="304"/>
      <c r="K5" s="304"/>
      <c r="L5" s="304"/>
      <c r="M5" s="304"/>
      <c r="N5" s="304"/>
      <c r="O5" s="304"/>
      <c r="P5" s="304"/>
      <c r="Q5" s="304"/>
      <c r="R5" s="304"/>
      <c r="S5" s="304"/>
      <c r="T5" s="304"/>
      <c r="U5" s="304"/>
      <c r="V5" s="304"/>
      <c r="W5" s="304"/>
    </row>
    <row r="6" ht="21.0" customHeight="1">
      <c r="A6" s="181"/>
      <c r="B6" s="212"/>
      <c r="C6" s="304"/>
      <c r="D6" s="176"/>
      <c r="E6" s="176"/>
      <c r="F6" s="305"/>
      <c r="G6" s="176"/>
      <c r="H6" s="305"/>
      <c r="I6" s="305"/>
      <c r="J6" s="304"/>
      <c r="K6" s="304"/>
      <c r="L6" s="304"/>
      <c r="M6" s="304"/>
      <c r="N6" s="304"/>
      <c r="O6" s="304"/>
      <c r="P6" s="304"/>
      <c r="Q6" s="304"/>
      <c r="R6" s="304"/>
      <c r="S6" s="304"/>
      <c r="T6" s="304"/>
      <c r="U6" s="304"/>
      <c r="V6" s="304"/>
      <c r="W6" s="304"/>
    </row>
    <row r="7" ht="21.0" customHeight="1">
      <c r="A7" s="181"/>
      <c r="B7" s="212"/>
      <c r="C7" s="304"/>
      <c r="D7" s="176"/>
      <c r="E7" s="176"/>
      <c r="F7" s="305"/>
      <c r="G7" s="176"/>
      <c r="H7" s="305"/>
      <c r="I7" s="305"/>
      <c r="J7" s="304"/>
      <c r="K7" s="304"/>
      <c r="L7" s="304"/>
      <c r="M7" s="304"/>
      <c r="N7" s="304"/>
      <c r="O7" s="304"/>
      <c r="P7" s="304"/>
      <c r="Q7" s="304"/>
      <c r="R7" s="304"/>
      <c r="S7" s="304"/>
      <c r="T7" s="304"/>
      <c r="U7" s="304"/>
      <c r="V7" s="304"/>
      <c r="W7" s="304"/>
    </row>
    <row r="8" ht="21.0" customHeight="1">
      <c r="A8" s="181"/>
      <c r="B8" s="212"/>
      <c r="C8" s="304"/>
      <c r="D8" s="176"/>
      <c r="E8" s="176"/>
      <c r="F8" s="305"/>
      <c r="G8" s="176"/>
      <c r="H8" s="305"/>
      <c r="I8" s="305"/>
      <c r="J8" s="304"/>
      <c r="K8" s="304"/>
      <c r="L8" s="304"/>
      <c r="M8" s="304"/>
      <c r="N8" s="304"/>
      <c r="O8" s="304"/>
      <c r="P8" s="304"/>
      <c r="Q8" s="304"/>
      <c r="R8" s="304"/>
      <c r="S8" s="304"/>
      <c r="T8" s="304"/>
      <c r="U8" s="304"/>
      <c r="V8" s="304"/>
      <c r="W8" s="304"/>
    </row>
    <row r="9" ht="21.0" customHeight="1">
      <c r="A9" s="181"/>
      <c r="B9" s="212"/>
      <c r="C9" s="304"/>
      <c r="D9" s="176"/>
      <c r="E9" s="176"/>
      <c r="F9" s="305"/>
      <c r="G9" s="176"/>
      <c r="H9" s="305"/>
      <c r="I9" s="305"/>
      <c r="J9" s="304"/>
      <c r="K9" s="304"/>
      <c r="L9" s="304"/>
      <c r="M9" s="304"/>
      <c r="N9" s="304"/>
      <c r="O9" s="304"/>
      <c r="P9" s="304"/>
      <c r="Q9" s="304"/>
      <c r="R9" s="304"/>
      <c r="S9" s="304"/>
      <c r="T9" s="304"/>
      <c r="U9" s="304"/>
      <c r="V9" s="304"/>
      <c r="W9" s="304"/>
    </row>
    <row r="10" ht="21.0" customHeight="1">
      <c r="A10" s="181"/>
      <c r="B10" s="212"/>
      <c r="C10" s="304"/>
      <c r="D10" s="176"/>
      <c r="E10" s="176"/>
      <c r="F10" s="305"/>
      <c r="G10" s="176"/>
      <c r="H10" s="305"/>
      <c r="I10" s="305"/>
      <c r="J10" s="304"/>
      <c r="K10" s="304"/>
      <c r="L10" s="304"/>
      <c r="M10" s="304"/>
      <c r="N10" s="304"/>
      <c r="O10" s="304"/>
      <c r="P10" s="304"/>
      <c r="Q10" s="304"/>
      <c r="R10" s="304"/>
      <c r="S10" s="304"/>
      <c r="T10" s="304"/>
      <c r="U10" s="304"/>
      <c r="V10" s="304"/>
      <c r="W10" s="304"/>
    </row>
    <row r="11" ht="21.0" customHeight="1">
      <c r="A11" s="181"/>
      <c r="B11" s="212"/>
      <c r="C11" s="304"/>
      <c r="D11" s="176"/>
      <c r="E11" s="176"/>
      <c r="F11" s="305"/>
      <c r="G11" s="176"/>
      <c r="H11" s="305"/>
      <c r="I11" s="305"/>
      <c r="J11" s="304"/>
      <c r="K11" s="304"/>
      <c r="L11" s="304"/>
      <c r="M11" s="304"/>
      <c r="N11" s="304"/>
      <c r="O11" s="304"/>
      <c r="P11" s="304"/>
      <c r="Q11" s="304"/>
      <c r="R11" s="304"/>
      <c r="S11" s="304"/>
      <c r="T11" s="304"/>
      <c r="U11" s="304"/>
      <c r="V11" s="304"/>
      <c r="W11" s="304"/>
    </row>
    <row r="12" ht="21.0" customHeight="1">
      <c r="A12" s="181"/>
      <c r="B12" s="212"/>
      <c r="C12" s="304"/>
      <c r="D12" s="176"/>
      <c r="E12" s="176"/>
      <c r="F12" s="305"/>
      <c r="G12" s="176"/>
      <c r="H12" s="305"/>
      <c r="I12" s="305"/>
      <c r="J12" s="304"/>
      <c r="K12" s="304"/>
      <c r="L12" s="304"/>
      <c r="M12" s="304"/>
      <c r="N12" s="304"/>
      <c r="O12" s="304"/>
      <c r="P12" s="304"/>
      <c r="Q12" s="304"/>
      <c r="R12" s="304"/>
      <c r="S12" s="304"/>
      <c r="T12" s="304"/>
      <c r="U12" s="304"/>
      <c r="V12" s="304"/>
      <c r="W12" s="304"/>
    </row>
    <row r="13" ht="21.0" customHeight="1">
      <c r="A13" s="181"/>
      <c r="B13" s="212"/>
      <c r="C13" s="304"/>
      <c r="D13" s="176"/>
      <c r="E13" s="176"/>
      <c r="F13" s="305"/>
      <c r="G13" s="176"/>
      <c r="H13" s="305"/>
      <c r="I13" s="305"/>
      <c r="J13" s="304"/>
      <c r="K13" s="304"/>
      <c r="L13" s="304"/>
      <c r="M13" s="304"/>
      <c r="N13" s="304"/>
      <c r="O13" s="304"/>
      <c r="P13" s="304"/>
      <c r="Q13" s="304"/>
      <c r="R13" s="304"/>
      <c r="S13" s="304"/>
      <c r="T13" s="304"/>
      <c r="U13" s="304"/>
      <c r="V13" s="304"/>
      <c r="W13" s="304"/>
    </row>
    <row r="14" ht="21.0" customHeight="1">
      <c r="A14" s="181"/>
      <c r="B14" s="212"/>
      <c r="C14" s="304"/>
      <c r="D14" s="176"/>
      <c r="E14" s="176"/>
      <c r="F14" s="305"/>
      <c r="G14" s="176"/>
      <c r="H14" s="305"/>
      <c r="I14" s="305"/>
      <c r="J14" s="304"/>
      <c r="K14" s="304"/>
      <c r="L14" s="304"/>
      <c r="M14" s="304"/>
      <c r="N14" s="304"/>
      <c r="O14" s="304"/>
      <c r="P14" s="304"/>
      <c r="Q14" s="304"/>
      <c r="R14" s="304"/>
      <c r="S14" s="304"/>
      <c r="T14" s="304"/>
      <c r="U14" s="304"/>
      <c r="V14" s="304"/>
      <c r="W14" s="304"/>
    </row>
    <row r="15" ht="21.0" hidden="1" customHeight="1" outlineLevel="1">
      <c r="A15" s="181"/>
      <c r="B15" s="212"/>
      <c r="C15" s="304"/>
      <c r="D15" s="176"/>
      <c r="E15" s="176"/>
      <c r="F15" s="305"/>
      <c r="G15" s="176"/>
      <c r="H15" s="305"/>
      <c r="I15" s="305"/>
      <c r="J15" s="304"/>
      <c r="K15" s="304"/>
      <c r="L15" s="304"/>
      <c r="M15" s="304"/>
      <c r="N15" s="304"/>
      <c r="O15" s="304"/>
      <c r="P15" s="304"/>
      <c r="Q15" s="304"/>
      <c r="R15" s="304"/>
      <c r="S15" s="304"/>
      <c r="T15" s="304"/>
      <c r="U15" s="304"/>
      <c r="V15" s="304"/>
      <c r="W15" s="304"/>
    </row>
    <row r="16" ht="21.0" hidden="1" customHeight="1" outlineLevel="1">
      <c r="A16" s="181"/>
      <c r="B16" s="212"/>
      <c r="C16" s="304"/>
      <c r="D16" s="176"/>
      <c r="E16" s="176"/>
      <c r="F16" s="305"/>
      <c r="G16" s="176"/>
      <c r="H16" s="305"/>
      <c r="I16" s="305"/>
      <c r="J16" s="304"/>
      <c r="K16" s="304"/>
      <c r="L16" s="304"/>
      <c r="M16" s="304"/>
      <c r="N16" s="304"/>
      <c r="O16" s="304"/>
      <c r="P16" s="304"/>
      <c r="Q16" s="304"/>
      <c r="R16" s="304"/>
      <c r="S16" s="304"/>
      <c r="T16" s="304"/>
      <c r="U16" s="304"/>
      <c r="V16" s="304"/>
      <c r="W16" s="304"/>
    </row>
    <row r="17" ht="21.0" hidden="1" customHeight="1" outlineLevel="1">
      <c r="A17" s="181"/>
      <c r="B17" s="212"/>
      <c r="C17" s="304"/>
      <c r="D17" s="176"/>
      <c r="E17" s="176"/>
      <c r="F17" s="305"/>
      <c r="G17" s="176"/>
      <c r="H17" s="305"/>
      <c r="I17" s="305"/>
      <c r="J17" s="304"/>
      <c r="K17" s="304"/>
      <c r="L17" s="304"/>
      <c r="M17" s="304"/>
      <c r="N17" s="304"/>
      <c r="O17" s="304"/>
      <c r="P17" s="304"/>
      <c r="Q17" s="304"/>
      <c r="R17" s="304"/>
      <c r="S17" s="304"/>
      <c r="T17" s="304"/>
      <c r="U17" s="304"/>
      <c r="V17" s="304"/>
      <c r="W17" s="304"/>
    </row>
    <row r="18" ht="21.0" hidden="1" customHeight="1" outlineLevel="1">
      <c r="A18" s="181"/>
      <c r="B18" s="212"/>
      <c r="C18" s="304"/>
      <c r="D18" s="176"/>
      <c r="E18" s="176"/>
      <c r="F18" s="305"/>
      <c r="G18" s="176"/>
      <c r="H18" s="305"/>
      <c r="I18" s="305"/>
      <c r="J18" s="304"/>
      <c r="K18" s="304"/>
      <c r="L18" s="304"/>
      <c r="M18" s="304"/>
      <c r="N18" s="304"/>
      <c r="O18" s="304"/>
      <c r="P18" s="304"/>
      <c r="Q18" s="304"/>
      <c r="R18" s="304"/>
      <c r="S18" s="304"/>
      <c r="T18" s="304"/>
      <c r="U18" s="304"/>
      <c r="V18" s="304"/>
      <c r="W18" s="304"/>
    </row>
    <row r="19" ht="21.0" hidden="1" customHeight="1" outlineLevel="1">
      <c r="A19" s="181"/>
      <c r="B19" s="212"/>
      <c r="C19" s="304"/>
      <c r="D19" s="176"/>
      <c r="E19" s="176"/>
      <c r="F19" s="305"/>
      <c r="G19" s="176"/>
      <c r="H19" s="305"/>
      <c r="I19" s="305"/>
      <c r="J19" s="304"/>
      <c r="K19" s="304"/>
      <c r="L19" s="304"/>
      <c r="M19" s="304"/>
      <c r="N19" s="304"/>
      <c r="O19" s="304"/>
      <c r="P19" s="304"/>
      <c r="Q19" s="304"/>
      <c r="R19" s="304"/>
      <c r="S19" s="304"/>
      <c r="T19" s="304"/>
      <c r="U19" s="304"/>
      <c r="V19" s="304"/>
      <c r="W19" s="304"/>
    </row>
    <row r="20" ht="21.0" hidden="1" customHeight="1" outlineLevel="1">
      <c r="A20" s="181"/>
      <c r="B20" s="212"/>
      <c r="C20" s="304"/>
      <c r="D20" s="176"/>
      <c r="E20" s="176"/>
      <c r="F20" s="305"/>
      <c r="G20" s="176"/>
      <c r="H20" s="305"/>
      <c r="I20" s="305"/>
      <c r="J20" s="304"/>
      <c r="K20" s="304"/>
      <c r="L20" s="304"/>
      <c r="M20" s="304"/>
      <c r="N20" s="304"/>
      <c r="O20" s="304"/>
      <c r="P20" s="304"/>
      <c r="Q20" s="304"/>
      <c r="R20" s="304"/>
      <c r="S20" s="304"/>
      <c r="T20" s="304"/>
      <c r="U20" s="304"/>
      <c r="V20" s="304"/>
      <c r="W20" s="304"/>
    </row>
    <row r="21" ht="21.0" hidden="1" customHeight="1" outlineLevel="1">
      <c r="A21" s="181"/>
      <c r="B21" s="212"/>
      <c r="C21" s="304"/>
      <c r="D21" s="176"/>
      <c r="E21" s="176"/>
      <c r="F21" s="305"/>
      <c r="G21" s="176"/>
      <c r="H21" s="305"/>
      <c r="I21" s="305"/>
      <c r="J21" s="304"/>
      <c r="K21" s="304"/>
      <c r="L21" s="304"/>
      <c r="M21" s="304"/>
      <c r="N21" s="304"/>
      <c r="O21" s="304"/>
      <c r="P21" s="304"/>
      <c r="Q21" s="304"/>
      <c r="R21" s="304"/>
      <c r="S21" s="304"/>
      <c r="T21" s="304"/>
      <c r="U21" s="304"/>
      <c r="V21" s="304"/>
      <c r="W21" s="304"/>
    </row>
    <row r="22" ht="21.0" hidden="1" customHeight="1" outlineLevel="1">
      <c r="A22" s="181"/>
      <c r="B22" s="212"/>
      <c r="C22" s="304"/>
      <c r="D22" s="176"/>
      <c r="E22" s="176"/>
      <c r="F22" s="305"/>
      <c r="G22" s="176"/>
      <c r="H22" s="305"/>
      <c r="I22" s="305"/>
      <c r="J22" s="304"/>
      <c r="K22" s="304"/>
      <c r="L22" s="304"/>
      <c r="M22" s="304"/>
      <c r="N22" s="304"/>
      <c r="O22" s="304"/>
      <c r="P22" s="304"/>
      <c r="Q22" s="304"/>
      <c r="R22" s="304"/>
      <c r="S22" s="304"/>
      <c r="T22" s="304"/>
      <c r="U22" s="304"/>
      <c r="V22" s="304"/>
      <c r="W22" s="304"/>
    </row>
    <row r="23" ht="21.0" hidden="1" customHeight="1" outlineLevel="1">
      <c r="A23" s="181"/>
      <c r="B23" s="212"/>
      <c r="C23" s="304"/>
      <c r="D23" s="176"/>
      <c r="E23" s="176"/>
      <c r="F23" s="305"/>
      <c r="G23" s="176"/>
      <c r="H23" s="305"/>
      <c r="I23" s="305"/>
      <c r="J23" s="304"/>
      <c r="K23" s="304"/>
      <c r="L23" s="304"/>
      <c r="M23" s="304"/>
      <c r="N23" s="304"/>
      <c r="O23" s="304"/>
      <c r="P23" s="304"/>
      <c r="Q23" s="304"/>
      <c r="R23" s="304"/>
      <c r="S23" s="304"/>
      <c r="T23" s="304"/>
      <c r="U23" s="304"/>
      <c r="V23" s="304"/>
      <c r="W23" s="304"/>
    </row>
    <row r="24" ht="21.0" hidden="1" customHeight="1" outlineLevel="1">
      <c r="A24" s="181"/>
      <c r="B24" s="212"/>
      <c r="C24" s="304"/>
      <c r="D24" s="176"/>
      <c r="E24" s="176"/>
      <c r="F24" s="305"/>
      <c r="G24" s="176"/>
      <c r="H24" s="305"/>
      <c r="I24" s="305"/>
      <c r="J24" s="304"/>
      <c r="K24" s="304"/>
      <c r="L24" s="304"/>
      <c r="M24" s="304"/>
      <c r="N24" s="304"/>
      <c r="O24" s="304"/>
      <c r="P24" s="304"/>
      <c r="Q24" s="304"/>
      <c r="R24" s="304"/>
      <c r="S24" s="304"/>
      <c r="T24" s="304"/>
      <c r="U24" s="304"/>
      <c r="V24" s="304"/>
      <c r="W24" s="304"/>
    </row>
    <row r="25" ht="21.0" hidden="1" customHeight="1" outlineLevel="1">
      <c r="A25" s="181"/>
      <c r="B25" s="212"/>
      <c r="C25" s="304"/>
      <c r="D25" s="176"/>
      <c r="E25" s="176"/>
      <c r="F25" s="305"/>
      <c r="G25" s="176"/>
      <c r="H25" s="305"/>
      <c r="I25" s="305"/>
      <c r="J25" s="304"/>
      <c r="K25" s="304"/>
      <c r="L25" s="304"/>
      <c r="M25" s="304"/>
      <c r="N25" s="304"/>
      <c r="O25" s="304"/>
      <c r="P25" s="304"/>
      <c r="Q25" s="304"/>
      <c r="R25" s="304"/>
      <c r="S25" s="304"/>
      <c r="T25" s="304"/>
      <c r="U25" s="304"/>
      <c r="V25" s="304"/>
      <c r="W25" s="304"/>
    </row>
    <row r="26" ht="21.0" hidden="1" customHeight="1" outlineLevel="1">
      <c r="A26" s="181"/>
      <c r="B26" s="212"/>
      <c r="C26" s="304"/>
      <c r="D26" s="176"/>
      <c r="E26" s="176"/>
      <c r="F26" s="305"/>
      <c r="G26" s="176"/>
      <c r="H26" s="305"/>
      <c r="I26" s="305"/>
      <c r="J26" s="304"/>
      <c r="K26" s="304"/>
      <c r="L26" s="304"/>
      <c r="M26" s="304"/>
      <c r="N26" s="304"/>
      <c r="O26" s="304"/>
      <c r="P26" s="304"/>
      <c r="Q26" s="304"/>
      <c r="R26" s="304"/>
      <c r="S26" s="304"/>
      <c r="T26" s="304"/>
      <c r="U26" s="304"/>
      <c r="V26" s="304"/>
      <c r="W26" s="304"/>
    </row>
    <row r="27" ht="21.0" hidden="1" customHeight="1" outlineLevel="1">
      <c r="A27" s="181"/>
      <c r="B27" s="212"/>
      <c r="C27" s="304"/>
      <c r="D27" s="176"/>
      <c r="E27" s="176"/>
      <c r="F27" s="305"/>
      <c r="G27" s="176"/>
      <c r="H27" s="305"/>
      <c r="I27" s="305"/>
      <c r="J27" s="304"/>
      <c r="K27" s="304"/>
      <c r="L27" s="304"/>
      <c r="M27" s="304"/>
      <c r="N27" s="304"/>
      <c r="O27" s="304"/>
      <c r="P27" s="304"/>
      <c r="Q27" s="304"/>
      <c r="R27" s="304"/>
      <c r="S27" s="304"/>
      <c r="T27" s="304"/>
      <c r="U27" s="304"/>
      <c r="V27" s="304"/>
      <c r="W27" s="304"/>
    </row>
    <row r="28" ht="21.0" hidden="1" customHeight="1" outlineLevel="1">
      <c r="A28" s="181"/>
      <c r="B28" s="212"/>
      <c r="C28" s="304"/>
      <c r="D28" s="176"/>
      <c r="E28" s="176"/>
      <c r="F28" s="305"/>
      <c r="G28" s="176"/>
      <c r="H28" s="305"/>
      <c r="I28" s="305"/>
      <c r="J28" s="304"/>
      <c r="K28" s="304"/>
      <c r="L28" s="304"/>
      <c r="M28" s="304"/>
      <c r="N28" s="304"/>
      <c r="O28" s="304"/>
      <c r="P28" s="304"/>
      <c r="Q28" s="304"/>
      <c r="R28" s="304"/>
      <c r="S28" s="304"/>
      <c r="T28" s="304"/>
      <c r="U28" s="304"/>
      <c r="V28" s="304"/>
      <c r="W28" s="304"/>
    </row>
    <row r="29" ht="21.0" hidden="1" customHeight="1" outlineLevel="1">
      <c r="A29" s="181"/>
      <c r="B29" s="212"/>
      <c r="C29" s="304"/>
      <c r="D29" s="176"/>
      <c r="E29" s="176"/>
      <c r="F29" s="305"/>
      <c r="G29" s="176"/>
      <c r="H29" s="305"/>
      <c r="I29" s="305"/>
      <c r="J29" s="304"/>
      <c r="K29" s="304"/>
      <c r="L29" s="304"/>
      <c r="M29" s="304"/>
      <c r="N29" s="304"/>
      <c r="O29" s="304"/>
      <c r="P29" s="304"/>
      <c r="Q29" s="304"/>
      <c r="R29" s="304"/>
      <c r="S29" s="304"/>
      <c r="T29" s="304"/>
      <c r="U29" s="304"/>
      <c r="V29" s="304"/>
      <c r="W29" s="304"/>
    </row>
    <row r="30" ht="21.0" hidden="1" customHeight="1" outlineLevel="1">
      <c r="A30" s="181"/>
      <c r="B30" s="212"/>
      <c r="C30" s="304"/>
      <c r="D30" s="176"/>
      <c r="E30" s="176"/>
      <c r="F30" s="305"/>
      <c r="G30" s="176"/>
      <c r="H30" s="305"/>
      <c r="I30" s="305"/>
      <c r="J30" s="304"/>
      <c r="K30" s="304"/>
      <c r="L30" s="304"/>
      <c r="M30" s="304"/>
      <c r="N30" s="304"/>
      <c r="O30" s="304"/>
      <c r="P30" s="304"/>
      <c r="Q30" s="304"/>
      <c r="R30" s="304"/>
      <c r="S30" s="304"/>
      <c r="T30" s="304"/>
      <c r="U30" s="304"/>
      <c r="V30" s="304"/>
      <c r="W30" s="304"/>
    </row>
    <row r="31" ht="21.0" hidden="1" customHeight="1" outlineLevel="1">
      <c r="A31" s="181"/>
      <c r="B31" s="212"/>
      <c r="C31" s="304"/>
      <c r="D31" s="176"/>
      <c r="E31" s="176"/>
      <c r="F31" s="305"/>
      <c r="G31" s="176"/>
      <c r="H31" s="305"/>
      <c r="I31" s="305"/>
      <c r="J31" s="304"/>
      <c r="K31" s="304"/>
      <c r="L31" s="304"/>
      <c r="M31" s="304"/>
      <c r="N31" s="304"/>
      <c r="O31" s="304"/>
      <c r="P31" s="304"/>
      <c r="Q31" s="304"/>
      <c r="R31" s="304"/>
      <c r="S31" s="304"/>
      <c r="T31" s="304"/>
      <c r="U31" s="304"/>
      <c r="V31" s="304"/>
      <c r="W31" s="304"/>
    </row>
    <row r="32" ht="21.0" hidden="1" customHeight="1" outlineLevel="1">
      <c r="A32" s="181"/>
      <c r="B32" s="212"/>
      <c r="C32" s="304"/>
      <c r="D32" s="176"/>
      <c r="E32" s="176"/>
      <c r="F32" s="305"/>
      <c r="G32" s="176"/>
      <c r="H32" s="305"/>
      <c r="I32" s="305"/>
      <c r="J32" s="304"/>
      <c r="K32" s="304"/>
      <c r="L32" s="304"/>
      <c r="M32" s="304"/>
      <c r="N32" s="304"/>
      <c r="O32" s="304"/>
      <c r="P32" s="304"/>
      <c r="Q32" s="304"/>
      <c r="R32" s="304"/>
      <c r="S32" s="304"/>
      <c r="T32" s="304"/>
      <c r="U32" s="304"/>
      <c r="V32" s="304"/>
      <c r="W32" s="304"/>
    </row>
    <row r="33" ht="21.0" hidden="1" customHeight="1" outlineLevel="1">
      <c r="A33" s="181"/>
      <c r="B33" s="212"/>
      <c r="C33" s="304"/>
      <c r="D33" s="176"/>
      <c r="E33" s="176"/>
      <c r="F33" s="305"/>
      <c r="G33" s="176"/>
      <c r="H33" s="305"/>
      <c r="I33" s="305"/>
      <c r="J33" s="304"/>
      <c r="K33" s="304"/>
      <c r="L33" s="304"/>
      <c r="M33" s="304"/>
      <c r="N33" s="304"/>
      <c r="O33" s="304"/>
      <c r="P33" s="304"/>
      <c r="Q33" s="304"/>
      <c r="R33" s="304"/>
      <c r="S33" s="304"/>
      <c r="T33" s="304"/>
      <c r="U33" s="304"/>
      <c r="V33" s="304"/>
      <c r="W33" s="304"/>
    </row>
    <row r="34" ht="21.0" hidden="1" customHeight="1" outlineLevel="1">
      <c r="A34" s="181"/>
      <c r="B34" s="212"/>
      <c r="C34" s="304"/>
      <c r="D34" s="176"/>
      <c r="E34" s="176"/>
      <c r="F34" s="305"/>
      <c r="G34" s="176"/>
      <c r="H34" s="305"/>
      <c r="I34" s="305"/>
      <c r="J34" s="304"/>
      <c r="K34" s="304"/>
      <c r="L34" s="304"/>
      <c r="M34" s="304"/>
      <c r="N34" s="304"/>
      <c r="O34" s="304"/>
      <c r="P34" s="304"/>
      <c r="Q34" s="304"/>
      <c r="R34" s="304"/>
      <c r="S34" s="304"/>
      <c r="T34" s="304"/>
      <c r="U34" s="304"/>
      <c r="V34" s="304"/>
      <c r="W34" s="304"/>
    </row>
    <row r="35" ht="21.0" hidden="1" customHeight="1" outlineLevel="1">
      <c r="A35" s="181"/>
      <c r="B35" s="212"/>
      <c r="C35" s="304"/>
      <c r="D35" s="176"/>
      <c r="E35" s="176"/>
      <c r="F35" s="305"/>
      <c r="G35" s="176"/>
      <c r="H35" s="305"/>
      <c r="I35" s="305"/>
      <c r="J35" s="304"/>
      <c r="K35" s="304"/>
      <c r="L35" s="304"/>
      <c r="M35" s="304"/>
      <c r="N35" s="304"/>
      <c r="O35" s="304"/>
      <c r="P35" s="304"/>
      <c r="Q35" s="304"/>
      <c r="R35" s="304"/>
      <c r="S35" s="304"/>
      <c r="T35" s="304"/>
      <c r="U35" s="304"/>
      <c r="V35" s="304"/>
      <c r="W35" s="304"/>
    </row>
    <row r="36" ht="21.0" hidden="1" customHeight="1" outlineLevel="1">
      <c r="A36" s="181"/>
      <c r="B36" s="212"/>
      <c r="C36" s="304"/>
      <c r="D36" s="176"/>
      <c r="E36" s="176"/>
      <c r="F36" s="305"/>
      <c r="G36" s="176"/>
      <c r="H36" s="305"/>
      <c r="I36" s="305"/>
      <c r="J36" s="304"/>
      <c r="K36" s="304"/>
      <c r="L36" s="304"/>
      <c r="M36" s="304"/>
      <c r="N36" s="304"/>
      <c r="O36" s="304"/>
      <c r="P36" s="304"/>
      <c r="Q36" s="304"/>
      <c r="R36" s="304"/>
      <c r="S36" s="304"/>
      <c r="T36" s="304"/>
      <c r="U36" s="304"/>
      <c r="V36" s="304"/>
      <c r="W36" s="304"/>
    </row>
    <row r="37" ht="21.0" hidden="1" customHeight="1" outlineLevel="1">
      <c r="A37" s="181"/>
      <c r="B37" s="212"/>
      <c r="C37" s="304"/>
      <c r="D37" s="176"/>
      <c r="E37" s="176"/>
      <c r="F37" s="305"/>
      <c r="G37" s="176"/>
      <c r="H37" s="305"/>
      <c r="I37" s="305"/>
      <c r="J37" s="304"/>
      <c r="K37" s="304"/>
      <c r="L37" s="304"/>
      <c r="M37" s="304"/>
      <c r="N37" s="304"/>
      <c r="O37" s="304"/>
      <c r="P37" s="304"/>
      <c r="Q37" s="304"/>
      <c r="R37" s="304"/>
      <c r="S37" s="304"/>
      <c r="T37" s="304"/>
      <c r="U37" s="304"/>
      <c r="V37" s="304"/>
      <c r="W37" s="304"/>
    </row>
    <row r="38" ht="21.0" hidden="1" customHeight="1" outlineLevel="1">
      <c r="A38" s="181"/>
      <c r="B38" s="212"/>
      <c r="C38" s="304"/>
      <c r="D38" s="176"/>
      <c r="E38" s="176"/>
      <c r="F38" s="305"/>
      <c r="G38" s="176"/>
      <c r="H38" s="305"/>
      <c r="I38" s="305"/>
      <c r="J38" s="304"/>
      <c r="K38" s="304"/>
      <c r="L38" s="304"/>
      <c r="M38" s="304"/>
      <c r="N38" s="304"/>
      <c r="O38" s="304"/>
      <c r="P38" s="304"/>
      <c r="Q38" s="304"/>
      <c r="R38" s="304"/>
      <c r="S38" s="304"/>
      <c r="T38" s="304"/>
      <c r="U38" s="304"/>
      <c r="V38" s="304"/>
      <c r="W38" s="304"/>
    </row>
    <row r="39" ht="21.0" hidden="1" customHeight="1" outlineLevel="1">
      <c r="A39" s="181"/>
      <c r="B39" s="212"/>
      <c r="C39" s="304"/>
      <c r="D39" s="176"/>
      <c r="E39" s="176"/>
      <c r="F39" s="305"/>
      <c r="G39" s="176"/>
      <c r="H39" s="305"/>
      <c r="I39" s="305"/>
      <c r="J39" s="304"/>
      <c r="K39" s="304"/>
      <c r="L39" s="304"/>
      <c r="M39" s="304"/>
      <c r="N39" s="304"/>
      <c r="O39" s="304"/>
      <c r="P39" s="304"/>
      <c r="Q39" s="304"/>
      <c r="R39" s="304"/>
      <c r="S39" s="304"/>
      <c r="T39" s="304"/>
      <c r="U39" s="304"/>
      <c r="V39" s="304"/>
      <c r="W39" s="304"/>
    </row>
    <row r="40" ht="21.0" hidden="1" customHeight="1" outlineLevel="1">
      <c r="A40" s="181"/>
      <c r="B40" s="212"/>
      <c r="C40" s="304"/>
      <c r="D40" s="176"/>
      <c r="E40" s="176"/>
      <c r="F40" s="305"/>
      <c r="G40" s="176"/>
      <c r="H40" s="305"/>
      <c r="I40" s="305"/>
      <c r="J40" s="304"/>
      <c r="K40" s="304"/>
      <c r="L40" s="304"/>
      <c r="M40" s="304"/>
      <c r="N40" s="304"/>
      <c r="O40" s="304"/>
      <c r="P40" s="304"/>
      <c r="Q40" s="304"/>
      <c r="R40" s="304"/>
      <c r="S40" s="304"/>
      <c r="T40" s="304"/>
      <c r="U40" s="304"/>
      <c r="V40" s="304"/>
      <c r="W40" s="304"/>
    </row>
    <row r="41" ht="21.0" hidden="1" customHeight="1" outlineLevel="1">
      <c r="A41" s="181"/>
      <c r="B41" s="212"/>
      <c r="C41" s="304"/>
      <c r="D41" s="176"/>
      <c r="E41" s="176"/>
      <c r="F41" s="305"/>
      <c r="G41" s="176"/>
      <c r="H41" s="305"/>
      <c r="I41" s="305"/>
      <c r="J41" s="304"/>
      <c r="K41" s="304"/>
      <c r="L41" s="304"/>
      <c r="M41" s="304"/>
      <c r="N41" s="304"/>
      <c r="O41" s="304"/>
      <c r="P41" s="304"/>
      <c r="Q41" s="304"/>
      <c r="R41" s="304"/>
      <c r="S41" s="304"/>
      <c r="T41" s="304"/>
      <c r="U41" s="304"/>
      <c r="V41" s="304"/>
      <c r="W41" s="304"/>
    </row>
    <row r="42" ht="21.0" hidden="1" customHeight="1" outlineLevel="1">
      <c r="A42" s="181"/>
      <c r="B42" s="212"/>
      <c r="C42" s="304"/>
      <c r="D42" s="176"/>
      <c r="E42" s="176"/>
      <c r="F42" s="305"/>
      <c r="G42" s="176"/>
      <c r="H42" s="305"/>
      <c r="I42" s="305"/>
      <c r="J42" s="304"/>
      <c r="K42" s="304"/>
      <c r="L42" s="304"/>
      <c r="M42" s="304"/>
      <c r="N42" s="304"/>
      <c r="O42" s="304"/>
      <c r="P42" s="304"/>
      <c r="Q42" s="304"/>
      <c r="R42" s="304"/>
      <c r="S42" s="304"/>
      <c r="T42" s="304"/>
      <c r="U42" s="304"/>
      <c r="V42" s="304"/>
      <c r="W42" s="304"/>
    </row>
    <row r="43" ht="21.0" hidden="1" customHeight="1" outlineLevel="1">
      <c r="A43" s="181"/>
      <c r="B43" s="212"/>
      <c r="C43" s="304"/>
      <c r="D43" s="176"/>
      <c r="E43" s="176"/>
      <c r="F43" s="305"/>
      <c r="G43" s="176"/>
      <c r="H43" s="305"/>
      <c r="I43" s="305"/>
      <c r="J43" s="304"/>
      <c r="K43" s="304"/>
      <c r="L43" s="304"/>
      <c r="M43" s="304"/>
      <c r="N43" s="304"/>
      <c r="O43" s="304"/>
      <c r="P43" s="304"/>
      <c r="Q43" s="304"/>
      <c r="R43" s="304"/>
      <c r="S43" s="304"/>
      <c r="T43" s="304"/>
      <c r="U43" s="304"/>
      <c r="V43" s="304"/>
      <c r="W43" s="304"/>
    </row>
    <row r="44" ht="21.0" hidden="1" customHeight="1" outlineLevel="1">
      <c r="A44" s="181"/>
      <c r="B44" s="212"/>
      <c r="C44" s="304"/>
      <c r="D44" s="176"/>
      <c r="E44" s="176"/>
      <c r="F44" s="305"/>
      <c r="G44" s="176"/>
      <c r="H44" s="305"/>
      <c r="I44" s="305"/>
      <c r="J44" s="304"/>
      <c r="K44" s="304"/>
      <c r="L44" s="304"/>
      <c r="M44" s="304"/>
      <c r="N44" s="304"/>
      <c r="O44" s="304"/>
      <c r="P44" s="304"/>
      <c r="Q44" s="304"/>
      <c r="R44" s="304"/>
      <c r="S44" s="304"/>
      <c r="T44" s="304"/>
      <c r="U44" s="304"/>
      <c r="V44" s="304"/>
      <c r="W44" s="304"/>
    </row>
    <row r="45" ht="21.0" hidden="1" customHeight="1" outlineLevel="1">
      <c r="A45" s="181"/>
      <c r="B45" s="212"/>
      <c r="C45" s="304"/>
      <c r="D45" s="176"/>
      <c r="E45" s="176"/>
      <c r="F45" s="305"/>
      <c r="G45" s="176"/>
      <c r="H45" s="305"/>
      <c r="I45" s="305"/>
      <c r="J45" s="304"/>
      <c r="K45" s="304"/>
      <c r="L45" s="304"/>
      <c r="M45" s="304"/>
      <c r="N45" s="304"/>
      <c r="O45" s="304"/>
      <c r="P45" s="304"/>
      <c r="Q45" s="304"/>
      <c r="R45" s="304"/>
      <c r="S45" s="304"/>
      <c r="T45" s="304"/>
      <c r="U45" s="304"/>
      <c r="V45" s="304"/>
      <c r="W45" s="304"/>
    </row>
    <row r="46" ht="21.0" hidden="1" customHeight="1" outlineLevel="1">
      <c r="A46" s="181"/>
      <c r="B46" s="212"/>
      <c r="C46" s="304"/>
      <c r="D46" s="176"/>
      <c r="E46" s="176"/>
      <c r="F46" s="305"/>
      <c r="G46" s="176"/>
      <c r="H46" s="305"/>
      <c r="I46" s="305"/>
      <c r="J46" s="304"/>
      <c r="K46" s="304"/>
      <c r="L46" s="304"/>
      <c r="M46" s="304"/>
      <c r="N46" s="304"/>
      <c r="O46" s="304"/>
      <c r="P46" s="304"/>
      <c r="Q46" s="304"/>
      <c r="R46" s="304"/>
      <c r="S46" s="304"/>
      <c r="T46" s="304"/>
      <c r="U46" s="304"/>
      <c r="V46" s="304"/>
      <c r="W46" s="304"/>
    </row>
    <row r="47" ht="21.0" hidden="1" customHeight="1" outlineLevel="1">
      <c r="A47" s="181"/>
      <c r="B47" s="212"/>
      <c r="C47" s="304"/>
      <c r="D47" s="176"/>
      <c r="E47" s="176"/>
      <c r="F47" s="305"/>
      <c r="G47" s="176"/>
      <c r="H47" s="305"/>
      <c r="I47" s="305"/>
      <c r="J47" s="304"/>
      <c r="K47" s="304"/>
      <c r="L47" s="304"/>
      <c r="M47" s="304"/>
      <c r="N47" s="304"/>
      <c r="O47" s="304"/>
      <c r="P47" s="304"/>
      <c r="Q47" s="304"/>
      <c r="R47" s="304"/>
      <c r="S47" s="304"/>
      <c r="T47" s="304"/>
      <c r="U47" s="304"/>
      <c r="V47" s="304"/>
      <c r="W47" s="304"/>
    </row>
    <row r="48" ht="21.0" hidden="1" customHeight="1" outlineLevel="1">
      <c r="A48" s="181"/>
      <c r="B48" s="212"/>
      <c r="C48" s="304"/>
      <c r="D48" s="176"/>
      <c r="E48" s="176"/>
      <c r="F48" s="305"/>
      <c r="G48" s="176"/>
      <c r="H48" s="305"/>
      <c r="I48" s="305"/>
      <c r="J48" s="304"/>
      <c r="K48" s="304"/>
      <c r="L48" s="304"/>
      <c r="M48" s="304"/>
      <c r="N48" s="304"/>
      <c r="O48" s="304"/>
      <c r="P48" s="304"/>
      <c r="Q48" s="304"/>
      <c r="R48" s="304"/>
      <c r="S48" s="304"/>
      <c r="T48" s="304"/>
      <c r="U48" s="304"/>
      <c r="V48" s="304"/>
      <c r="W48" s="304"/>
    </row>
    <row r="49" ht="21.0" hidden="1" customHeight="1" outlineLevel="1">
      <c r="A49" s="181"/>
      <c r="B49" s="212"/>
      <c r="C49" s="304"/>
      <c r="D49" s="176"/>
      <c r="E49" s="176"/>
      <c r="F49" s="305"/>
      <c r="G49" s="176"/>
      <c r="H49" s="305"/>
      <c r="I49" s="305"/>
      <c r="J49" s="304"/>
      <c r="K49" s="304"/>
      <c r="L49" s="304"/>
      <c r="M49" s="304"/>
      <c r="N49" s="304"/>
      <c r="O49" s="304"/>
      <c r="P49" s="304"/>
      <c r="Q49" s="304"/>
      <c r="R49" s="304"/>
      <c r="S49" s="304"/>
      <c r="T49" s="304"/>
      <c r="U49" s="304"/>
      <c r="V49" s="304"/>
      <c r="W49" s="304"/>
    </row>
    <row r="50" ht="21.0" hidden="1" customHeight="1" outlineLevel="1">
      <c r="A50" s="181"/>
      <c r="B50" s="212"/>
      <c r="C50" s="304"/>
      <c r="D50" s="176"/>
      <c r="E50" s="176"/>
      <c r="F50" s="305"/>
      <c r="G50" s="176"/>
      <c r="H50" s="305"/>
      <c r="I50" s="305"/>
      <c r="J50" s="304"/>
      <c r="K50" s="304"/>
      <c r="L50" s="304"/>
      <c r="M50" s="304"/>
      <c r="N50" s="304"/>
      <c r="O50" s="304"/>
      <c r="P50" s="304"/>
      <c r="Q50" s="304"/>
      <c r="R50" s="304"/>
      <c r="S50" s="304"/>
      <c r="T50" s="304"/>
      <c r="U50" s="304"/>
      <c r="V50" s="304"/>
      <c r="W50" s="304"/>
    </row>
    <row r="51" ht="21.0" hidden="1" customHeight="1" outlineLevel="1">
      <c r="A51" s="181"/>
      <c r="B51" s="212"/>
      <c r="C51" s="304"/>
      <c r="D51" s="176"/>
      <c r="E51" s="176"/>
      <c r="F51" s="305"/>
      <c r="G51" s="176"/>
      <c r="H51" s="305"/>
      <c r="I51" s="305"/>
      <c r="J51" s="304"/>
      <c r="K51" s="304"/>
      <c r="L51" s="304"/>
      <c r="M51" s="304"/>
      <c r="N51" s="304"/>
      <c r="O51" s="304"/>
      <c r="P51" s="304"/>
      <c r="Q51" s="304"/>
      <c r="R51" s="304"/>
      <c r="S51" s="304"/>
      <c r="T51" s="304"/>
      <c r="U51" s="304"/>
      <c r="V51" s="304"/>
      <c r="W51" s="304"/>
    </row>
    <row r="52" ht="21.0" hidden="1" customHeight="1" outlineLevel="1">
      <c r="A52" s="181"/>
      <c r="B52" s="212"/>
      <c r="C52" s="304"/>
      <c r="D52" s="176"/>
      <c r="E52" s="176"/>
      <c r="F52" s="305"/>
      <c r="G52" s="176"/>
      <c r="H52" s="305"/>
      <c r="I52" s="305"/>
      <c r="J52" s="304"/>
      <c r="K52" s="304"/>
      <c r="L52" s="304"/>
      <c r="M52" s="304"/>
      <c r="N52" s="304"/>
      <c r="O52" s="304"/>
      <c r="P52" s="304"/>
      <c r="Q52" s="304"/>
      <c r="R52" s="304"/>
      <c r="S52" s="304"/>
      <c r="T52" s="304"/>
      <c r="U52" s="304"/>
      <c r="V52" s="304"/>
      <c r="W52" s="304"/>
    </row>
    <row r="53" ht="21.0" hidden="1" customHeight="1" outlineLevel="1">
      <c r="A53" s="181"/>
      <c r="B53" s="212"/>
      <c r="C53" s="304"/>
      <c r="D53" s="176"/>
      <c r="E53" s="176"/>
      <c r="F53" s="305"/>
      <c r="G53" s="176"/>
      <c r="H53" s="305"/>
      <c r="I53" s="305"/>
      <c r="J53" s="304"/>
      <c r="K53" s="304"/>
      <c r="L53" s="304"/>
      <c r="M53" s="304"/>
      <c r="N53" s="304"/>
      <c r="O53" s="304"/>
      <c r="P53" s="304"/>
      <c r="Q53" s="304"/>
      <c r="R53" s="304"/>
      <c r="S53" s="304"/>
      <c r="T53" s="304"/>
      <c r="U53" s="304"/>
      <c r="V53" s="304"/>
      <c r="W53" s="304"/>
    </row>
    <row r="54" ht="21.0" hidden="1" customHeight="1" outlineLevel="1">
      <c r="A54" s="181"/>
      <c r="B54" s="212"/>
      <c r="C54" s="304"/>
      <c r="D54" s="176"/>
      <c r="E54" s="176"/>
      <c r="F54" s="305"/>
      <c r="G54" s="176"/>
      <c r="H54" s="305"/>
      <c r="I54" s="305"/>
      <c r="J54" s="304"/>
      <c r="K54" s="304"/>
      <c r="L54" s="304"/>
      <c r="M54" s="304"/>
      <c r="N54" s="304"/>
      <c r="O54" s="304"/>
      <c r="P54" s="304"/>
      <c r="Q54" s="304"/>
      <c r="R54" s="304"/>
      <c r="S54" s="304"/>
      <c r="T54" s="304"/>
      <c r="U54" s="304"/>
      <c r="V54" s="304"/>
      <c r="W54" s="304"/>
    </row>
    <row r="55" ht="21.0" hidden="1" customHeight="1" outlineLevel="1">
      <c r="A55" s="181"/>
      <c r="B55" s="212"/>
      <c r="C55" s="304"/>
      <c r="D55" s="176"/>
      <c r="E55" s="176"/>
      <c r="F55" s="305"/>
      <c r="G55" s="176"/>
      <c r="H55" s="305"/>
      <c r="I55" s="305"/>
      <c r="J55" s="304"/>
      <c r="K55" s="304"/>
      <c r="L55" s="304"/>
      <c r="M55" s="304"/>
      <c r="N55" s="304"/>
      <c r="O55" s="304"/>
      <c r="P55" s="304"/>
      <c r="Q55" s="304"/>
      <c r="R55" s="304"/>
      <c r="S55" s="304"/>
      <c r="T55" s="304"/>
      <c r="U55" s="304"/>
      <c r="V55" s="304"/>
      <c r="W55" s="304"/>
    </row>
    <row r="56" ht="21.0" hidden="1" customHeight="1" outlineLevel="1">
      <c r="A56" s="181"/>
      <c r="B56" s="212"/>
      <c r="C56" s="304"/>
      <c r="D56" s="176"/>
      <c r="E56" s="176"/>
      <c r="F56" s="305"/>
      <c r="G56" s="176"/>
      <c r="H56" s="305"/>
      <c r="I56" s="305"/>
      <c r="J56" s="304"/>
      <c r="K56" s="304"/>
      <c r="L56" s="304"/>
      <c r="M56" s="304"/>
      <c r="N56" s="304"/>
      <c r="O56" s="304"/>
      <c r="P56" s="304"/>
      <c r="Q56" s="304"/>
      <c r="R56" s="304"/>
      <c r="S56" s="304"/>
      <c r="T56" s="304"/>
      <c r="U56" s="304"/>
      <c r="V56" s="304"/>
      <c r="W56" s="304"/>
    </row>
    <row r="57" ht="21.0" hidden="1" customHeight="1" outlineLevel="1">
      <c r="A57" s="181"/>
      <c r="B57" s="212"/>
      <c r="C57" s="304"/>
      <c r="D57" s="176"/>
      <c r="E57" s="176"/>
      <c r="F57" s="305"/>
      <c r="G57" s="176"/>
      <c r="H57" s="305"/>
      <c r="I57" s="305"/>
      <c r="J57" s="304"/>
      <c r="K57" s="304"/>
      <c r="L57" s="304"/>
      <c r="M57" s="304"/>
      <c r="N57" s="304"/>
      <c r="O57" s="304"/>
      <c r="P57" s="304"/>
      <c r="Q57" s="304"/>
      <c r="R57" s="304"/>
      <c r="S57" s="304"/>
      <c r="T57" s="304"/>
      <c r="U57" s="304"/>
      <c r="V57" s="304"/>
      <c r="W57" s="304"/>
    </row>
    <row r="58" ht="21.0" hidden="1" customHeight="1" outlineLevel="1">
      <c r="A58" s="181"/>
      <c r="B58" s="212"/>
      <c r="C58" s="304"/>
      <c r="D58" s="176"/>
      <c r="E58" s="176"/>
      <c r="F58" s="305"/>
      <c r="G58" s="176"/>
      <c r="H58" s="305"/>
      <c r="I58" s="305"/>
      <c r="J58" s="304"/>
      <c r="K58" s="304"/>
      <c r="L58" s="304"/>
      <c r="M58" s="304"/>
      <c r="N58" s="304"/>
      <c r="O58" s="304"/>
      <c r="P58" s="304"/>
      <c r="Q58" s="304"/>
      <c r="R58" s="304"/>
      <c r="S58" s="304"/>
      <c r="T58" s="304"/>
      <c r="U58" s="304"/>
      <c r="V58" s="304"/>
      <c r="W58" s="304"/>
    </row>
    <row r="59" ht="21.0" hidden="1" customHeight="1" outlineLevel="1">
      <c r="A59" s="181"/>
      <c r="B59" s="212"/>
      <c r="C59" s="304"/>
      <c r="D59" s="176"/>
      <c r="E59" s="176"/>
      <c r="F59" s="305"/>
      <c r="G59" s="176"/>
      <c r="H59" s="305"/>
      <c r="I59" s="305"/>
      <c r="J59" s="304"/>
      <c r="K59" s="304"/>
      <c r="L59" s="304"/>
      <c r="M59" s="304"/>
      <c r="N59" s="304"/>
      <c r="O59" s="304"/>
      <c r="P59" s="304"/>
      <c r="Q59" s="304"/>
      <c r="R59" s="304"/>
      <c r="S59" s="304"/>
      <c r="T59" s="304"/>
      <c r="U59" s="304"/>
      <c r="V59" s="304"/>
      <c r="W59" s="304"/>
    </row>
    <row r="60" ht="21.0" hidden="1" customHeight="1" outlineLevel="1">
      <c r="A60" s="181"/>
      <c r="B60" s="212"/>
      <c r="C60" s="304"/>
      <c r="D60" s="176"/>
      <c r="E60" s="176"/>
      <c r="F60" s="305"/>
      <c r="G60" s="176"/>
      <c r="H60" s="305"/>
      <c r="I60" s="305"/>
      <c r="J60" s="304"/>
      <c r="K60" s="304"/>
      <c r="L60" s="304"/>
      <c r="M60" s="304"/>
      <c r="N60" s="304"/>
      <c r="O60" s="304"/>
      <c r="P60" s="304"/>
      <c r="Q60" s="304"/>
      <c r="R60" s="304"/>
      <c r="S60" s="304"/>
      <c r="T60" s="304"/>
      <c r="U60" s="304"/>
      <c r="V60" s="304"/>
      <c r="W60" s="304"/>
    </row>
    <row r="61" ht="21.0" hidden="1" customHeight="1" outlineLevel="1">
      <c r="A61" s="181"/>
      <c r="B61" s="212"/>
      <c r="C61" s="304"/>
      <c r="D61" s="176"/>
      <c r="E61" s="176"/>
      <c r="F61" s="305"/>
      <c r="G61" s="176"/>
      <c r="H61" s="305"/>
      <c r="I61" s="305"/>
      <c r="J61" s="304"/>
      <c r="K61" s="304"/>
      <c r="L61" s="304"/>
      <c r="M61" s="304"/>
      <c r="N61" s="304"/>
      <c r="O61" s="304"/>
      <c r="P61" s="304"/>
      <c r="Q61" s="304"/>
      <c r="R61" s="304"/>
      <c r="S61" s="304"/>
      <c r="T61" s="304"/>
      <c r="U61" s="304"/>
      <c r="V61" s="304"/>
      <c r="W61" s="304"/>
    </row>
    <row r="62" ht="21.0" hidden="1" customHeight="1" outlineLevel="1">
      <c r="A62" s="181"/>
      <c r="B62" s="212"/>
      <c r="C62" s="304"/>
      <c r="D62" s="176"/>
      <c r="E62" s="176"/>
      <c r="F62" s="305"/>
      <c r="G62" s="176"/>
      <c r="H62" s="305"/>
      <c r="I62" s="305"/>
      <c r="J62" s="304"/>
      <c r="K62" s="304"/>
      <c r="L62" s="304"/>
      <c r="M62" s="304"/>
      <c r="N62" s="304"/>
      <c r="O62" s="304"/>
      <c r="P62" s="304"/>
      <c r="Q62" s="304"/>
      <c r="R62" s="304"/>
      <c r="S62" s="304"/>
      <c r="T62" s="304"/>
      <c r="U62" s="304"/>
      <c r="V62" s="304"/>
      <c r="W62" s="304"/>
    </row>
    <row r="63" ht="21.0" hidden="1" customHeight="1" outlineLevel="1">
      <c r="A63" s="181"/>
      <c r="B63" s="212"/>
      <c r="C63" s="304"/>
      <c r="D63" s="176"/>
      <c r="E63" s="176"/>
      <c r="F63" s="305"/>
      <c r="G63" s="176"/>
      <c r="H63" s="305"/>
      <c r="I63" s="305"/>
      <c r="J63" s="304"/>
      <c r="K63" s="304"/>
      <c r="L63" s="304"/>
      <c r="M63" s="304"/>
      <c r="N63" s="304"/>
      <c r="O63" s="304"/>
      <c r="P63" s="304"/>
      <c r="Q63" s="304"/>
      <c r="R63" s="304"/>
      <c r="S63" s="304"/>
      <c r="T63" s="304"/>
      <c r="U63" s="304"/>
      <c r="V63" s="304"/>
      <c r="W63" s="304"/>
    </row>
    <row r="64" ht="21.0" hidden="1" customHeight="1" outlineLevel="1">
      <c r="A64" s="181"/>
      <c r="B64" s="212"/>
      <c r="C64" s="304"/>
      <c r="D64" s="176"/>
      <c r="E64" s="176"/>
      <c r="F64" s="305"/>
      <c r="G64" s="176"/>
      <c r="H64" s="305"/>
      <c r="I64" s="305"/>
      <c r="J64" s="304"/>
      <c r="K64" s="304"/>
      <c r="L64" s="304"/>
      <c r="M64" s="304"/>
      <c r="N64" s="304"/>
      <c r="O64" s="304"/>
      <c r="P64" s="304"/>
      <c r="Q64" s="304"/>
      <c r="R64" s="304"/>
      <c r="S64" s="304"/>
      <c r="T64" s="304"/>
      <c r="U64" s="304"/>
      <c r="V64" s="304"/>
      <c r="W64" s="304"/>
    </row>
    <row r="65" ht="21.0" hidden="1" customHeight="1" outlineLevel="1">
      <c r="A65" s="181"/>
      <c r="B65" s="212"/>
      <c r="C65" s="304"/>
      <c r="D65" s="176"/>
      <c r="E65" s="176"/>
      <c r="F65" s="305"/>
      <c r="G65" s="176"/>
      <c r="H65" s="305"/>
      <c r="I65" s="305"/>
      <c r="J65" s="304"/>
      <c r="K65" s="304"/>
      <c r="L65" s="304"/>
      <c r="M65" s="304"/>
      <c r="N65" s="304"/>
      <c r="O65" s="304"/>
      <c r="P65" s="304"/>
      <c r="Q65" s="304"/>
      <c r="R65" s="304"/>
      <c r="S65" s="304"/>
      <c r="T65" s="304"/>
      <c r="U65" s="304"/>
      <c r="V65" s="304"/>
      <c r="W65" s="304"/>
    </row>
    <row r="66" ht="21.0" hidden="1" customHeight="1" outlineLevel="1">
      <c r="A66" s="181"/>
      <c r="B66" s="212"/>
      <c r="C66" s="304"/>
      <c r="D66" s="176"/>
      <c r="E66" s="176"/>
      <c r="F66" s="305"/>
      <c r="G66" s="176"/>
      <c r="H66" s="305"/>
      <c r="I66" s="305"/>
      <c r="J66" s="304"/>
      <c r="K66" s="304"/>
      <c r="L66" s="304"/>
      <c r="M66" s="304"/>
      <c r="N66" s="304"/>
      <c r="O66" s="304"/>
      <c r="P66" s="304"/>
      <c r="Q66" s="304"/>
      <c r="R66" s="304"/>
      <c r="S66" s="304"/>
      <c r="T66" s="304"/>
      <c r="U66" s="304"/>
      <c r="V66" s="304"/>
      <c r="W66" s="304"/>
    </row>
    <row r="67" ht="21.0" hidden="1" customHeight="1" outlineLevel="1">
      <c r="A67" s="181"/>
      <c r="B67" s="212"/>
      <c r="C67" s="304"/>
      <c r="D67" s="176"/>
      <c r="E67" s="176"/>
      <c r="F67" s="305"/>
      <c r="G67" s="176"/>
      <c r="H67" s="305"/>
      <c r="I67" s="305"/>
      <c r="J67" s="304"/>
      <c r="K67" s="304"/>
      <c r="L67" s="304"/>
      <c r="M67" s="304"/>
      <c r="N67" s="304"/>
      <c r="O67" s="304"/>
      <c r="P67" s="304"/>
      <c r="Q67" s="304"/>
      <c r="R67" s="304"/>
      <c r="S67" s="304"/>
      <c r="T67" s="304"/>
      <c r="U67" s="304"/>
      <c r="V67" s="304"/>
      <c r="W67" s="304"/>
    </row>
    <row r="68" ht="21.0" customHeight="1" collapsed="1">
      <c r="A68" s="181"/>
      <c r="B68" s="212"/>
      <c r="C68" s="304"/>
      <c r="D68" s="176"/>
      <c r="E68" s="176"/>
      <c r="F68" s="305"/>
      <c r="G68" s="176"/>
      <c r="H68" s="305"/>
      <c r="I68" s="305"/>
      <c r="J68" s="304"/>
      <c r="K68" s="304"/>
      <c r="L68" s="304"/>
      <c r="M68" s="304"/>
      <c r="N68" s="304"/>
      <c r="O68" s="304"/>
      <c r="P68" s="304"/>
      <c r="Q68" s="304"/>
      <c r="R68" s="304"/>
      <c r="S68" s="304"/>
      <c r="T68" s="304"/>
      <c r="U68" s="304"/>
      <c r="V68" s="304"/>
      <c r="W68" s="304"/>
    </row>
    <row r="69" ht="21.0" customHeight="1">
      <c r="A69" s="181"/>
      <c r="B69" s="212"/>
      <c r="C69" s="304"/>
      <c r="D69" s="176"/>
      <c r="E69" s="176"/>
      <c r="F69" s="305"/>
      <c r="G69" s="176"/>
      <c r="H69" s="305"/>
      <c r="I69" s="305"/>
      <c r="J69" s="304"/>
      <c r="K69" s="304"/>
      <c r="L69" s="304"/>
      <c r="M69" s="304"/>
      <c r="N69" s="304"/>
      <c r="O69" s="304"/>
      <c r="P69" s="304"/>
      <c r="Q69" s="304"/>
      <c r="R69" s="304"/>
      <c r="S69" s="304"/>
      <c r="T69" s="304"/>
      <c r="U69" s="304"/>
      <c r="V69" s="304"/>
      <c r="W69" s="304"/>
    </row>
  </sheetData>
  <mergeCells count="1">
    <mergeCell ref="S2:T2"/>
  </mergeCells>
  <conditionalFormatting sqref="F4:F69">
    <cfRule type="expression" dxfId="0" priority="1">
      <formula>NOT(COUNTIF(INDIRECT("Suppliers!"&amp;"A$4:A"),F4)&gt;0)*NOT(ISBLANK(F4))</formula>
    </cfRule>
  </conditionalFormatting>
  <conditionalFormatting sqref="A1:W1">
    <cfRule type="containsBlanks" dxfId="0" priority="2">
      <formula>LEN(TRIM(A1))=0</formula>
    </cfRule>
  </conditionalFormatting>
  <conditionalFormatting sqref="I4:I69">
    <cfRule type="expression" dxfId="0" priority="3">
      <formula>NOT(COUNTIF(INDIRECT("Methods!"&amp;"B$4:B"),I4)&gt;0)*NOT(ISBLANK(I4))</formula>
    </cfRule>
  </conditionalFormatting>
  <conditionalFormatting sqref="E4:E69">
    <cfRule type="expression" dxfId="0" priority="4">
      <formula>NOT(COUNTIF(INDIRECT("Manufacturers!"&amp;"A$4:A"),E4)&gt;0)*NOT(ISBLANK(E4))</formula>
    </cfRule>
  </conditionalFormatting>
  <conditionalFormatting sqref="D4:D69">
    <cfRule type="expression" dxfId="0" priority="5">
      <formula>NOT(COUNTIF(INDIRECT("Instrument Types!"&amp;"A$4:A"),D4)&gt;0)*NOT(ISBLANK(D4))</formula>
    </cfRule>
  </conditionalFormatting>
  <dataValidations>
    <dataValidation type="list" allowBlank="1" showErrorMessage="1" sqref="E4:E69">
      <formula1>Manufacturers!$A$4:$A69</formula1>
    </dataValidation>
    <dataValidation type="list" allowBlank="1" showErrorMessage="1" sqref="D4:D69">
      <formula1>'Instrument Types'!$A$1:$A69</formula1>
    </dataValidation>
    <dataValidation type="list" allowBlank="1" sqref="I4:I69">
      <formula1>Methods!$B$4:$B69</formula1>
    </dataValidation>
    <dataValidation type="list" allowBlank="1" showErrorMessage="1" sqref="F4:F69">
      <formula1>Suppliers!$A$4:$A69</formula1>
    </dataValidation>
  </dataValidations>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13.43"/>
    <col customWidth="1" min="2" max="2" width="37.71"/>
    <col customWidth="1" min="3" max="3" width="12.29"/>
    <col customWidth="1" min="4" max="4" width="16.0"/>
    <col customWidth="1" min="5" max="5" width="17.43"/>
    <col customWidth="1" min="6" max="8" width="18.14"/>
    <col customWidth="1" min="9" max="9" width="20.86"/>
    <col customWidth="1" min="10" max="10" width="14.43"/>
    <col customWidth="1" min="11" max="11" width="30.29"/>
  </cols>
  <sheetData>
    <row r="1" ht="28.5" hidden="1" customHeight="1" outlineLevel="1">
      <c r="A1" s="309" t="s">
        <v>60</v>
      </c>
      <c r="B1" s="307"/>
      <c r="C1" s="4" t="s">
        <v>725</v>
      </c>
      <c r="D1" s="4" t="s">
        <v>726</v>
      </c>
      <c r="E1" s="114" t="s">
        <v>727</v>
      </c>
      <c r="F1" s="4" t="s">
        <v>728</v>
      </c>
      <c r="G1" s="114" t="s">
        <v>729</v>
      </c>
      <c r="H1" s="114" t="s">
        <v>730</v>
      </c>
      <c r="I1" s="4" t="s">
        <v>731</v>
      </c>
      <c r="J1" s="4" t="s">
        <v>732</v>
      </c>
      <c r="K1" s="4"/>
    </row>
    <row r="2" ht="37.5" customHeight="1" collapsed="1">
      <c r="A2" s="310" t="str">
        <f>HYPERLINK("https://www.bikalims.org/manual/instrument-interfacing/instrument-maintenance","Instrument Calibration and Maintenance Certificates")</f>
        <v>Instrument Calibration and Maintenance Certificates</v>
      </c>
      <c r="B2" s="75"/>
      <c r="C2" s="264" t="s">
        <v>733</v>
      </c>
      <c r="D2" s="15"/>
      <c r="E2" s="16"/>
      <c r="F2" s="264" t="s">
        <v>734</v>
      </c>
      <c r="G2" s="15"/>
      <c r="H2" s="16"/>
      <c r="I2" s="311"/>
      <c r="J2" s="298"/>
      <c r="K2" s="101" t="str">
        <f>HYPERLINK("https://www.bikalabs.com","Creative Commons BYSA
Bika Lab Systems")</f>
        <v>Creative Commons BYSA
Bika Lab Systems</v>
      </c>
    </row>
    <row r="3" ht="33.75" customHeight="1">
      <c r="A3" s="124" t="s">
        <v>735</v>
      </c>
      <c r="B3" s="22" t="s">
        <v>736</v>
      </c>
      <c r="C3" s="127" t="s">
        <v>737</v>
      </c>
      <c r="D3" s="22" t="s">
        <v>738</v>
      </c>
      <c r="E3" s="22" t="s">
        <v>739</v>
      </c>
      <c r="F3" s="158" t="s">
        <v>740</v>
      </c>
      <c r="G3" s="158" t="s">
        <v>741</v>
      </c>
      <c r="H3" s="158" t="s">
        <v>742</v>
      </c>
      <c r="I3" s="158" t="s">
        <v>743</v>
      </c>
      <c r="J3" s="158" t="s">
        <v>744</v>
      </c>
      <c r="K3" s="229"/>
    </row>
    <row r="4" ht="18.0" customHeight="1">
      <c r="A4" s="312"/>
      <c r="B4" s="307"/>
      <c r="C4" s="313"/>
      <c r="D4" s="313"/>
      <c r="E4" s="313"/>
      <c r="F4" s="307"/>
      <c r="G4" s="308"/>
      <c r="H4" s="308"/>
      <c r="I4" s="308"/>
      <c r="J4" s="308"/>
      <c r="K4" s="314"/>
    </row>
    <row r="5" ht="18.0" customHeight="1">
      <c r="A5" s="312"/>
      <c r="B5" s="307"/>
      <c r="C5" s="313"/>
      <c r="D5" s="313"/>
      <c r="E5" s="313"/>
      <c r="F5" s="307"/>
      <c r="G5" s="308"/>
      <c r="H5" s="308"/>
      <c r="I5" s="308"/>
      <c r="J5" s="308"/>
      <c r="K5" s="314"/>
    </row>
    <row r="6" ht="18.0" customHeight="1">
      <c r="A6" s="312"/>
      <c r="B6" s="307"/>
      <c r="C6" s="313"/>
      <c r="D6" s="313"/>
      <c r="E6" s="313"/>
      <c r="F6" s="307"/>
      <c r="G6" s="308"/>
      <c r="H6" s="308"/>
      <c r="I6" s="308"/>
      <c r="J6" s="308"/>
      <c r="K6" s="314"/>
    </row>
    <row r="7" ht="18.0" customHeight="1">
      <c r="A7" s="312"/>
      <c r="B7" s="307"/>
      <c r="C7" s="313"/>
      <c r="D7" s="313"/>
      <c r="E7" s="313"/>
      <c r="F7" s="307"/>
      <c r="G7" s="308"/>
      <c r="H7" s="308"/>
      <c r="I7" s="308"/>
      <c r="J7" s="308"/>
      <c r="K7" s="314"/>
    </row>
    <row r="8" ht="18.0" customHeight="1">
      <c r="A8" s="312"/>
      <c r="B8" s="307"/>
      <c r="C8" s="313"/>
      <c r="D8" s="313"/>
      <c r="E8" s="313"/>
      <c r="F8" s="307"/>
      <c r="G8" s="308"/>
      <c r="H8" s="308"/>
      <c r="I8" s="308"/>
      <c r="J8" s="308"/>
      <c r="K8" s="314"/>
    </row>
    <row r="9" ht="18.0" customHeight="1">
      <c r="A9" s="312"/>
      <c r="C9" s="313"/>
      <c r="D9" s="313"/>
      <c r="E9" s="313"/>
      <c r="F9" s="307"/>
      <c r="G9" s="308"/>
      <c r="H9" s="308"/>
      <c r="I9" s="308"/>
      <c r="J9" s="308"/>
      <c r="K9" s="314"/>
    </row>
    <row r="10" ht="18.0" customHeight="1">
      <c r="A10" s="312"/>
      <c r="B10" s="307"/>
      <c r="C10" s="313"/>
      <c r="D10" s="313"/>
      <c r="E10" s="313"/>
      <c r="F10" s="307"/>
      <c r="G10" s="308"/>
      <c r="H10" s="308"/>
      <c r="I10" s="308"/>
      <c r="J10" s="308"/>
      <c r="K10" s="314"/>
    </row>
    <row r="11" ht="18.0" customHeight="1">
      <c r="A11" s="312"/>
      <c r="B11" s="307"/>
      <c r="C11" s="313"/>
      <c r="D11" s="313"/>
      <c r="E11" s="313"/>
      <c r="F11" s="307"/>
      <c r="G11" s="308"/>
      <c r="H11" s="308"/>
      <c r="I11" s="308"/>
      <c r="J11" s="308"/>
      <c r="K11" s="314"/>
    </row>
    <row r="12" ht="18.0" customHeight="1">
      <c r="A12" s="312"/>
      <c r="B12" s="307"/>
      <c r="C12" s="313"/>
      <c r="D12" s="313"/>
      <c r="E12" s="313"/>
      <c r="F12" s="307"/>
      <c r="G12" s="308"/>
      <c r="H12" s="308"/>
      <c r="I12" s="308"/>
      <c r="J12" s="308"/>
      <c r="K12" s="314"/>
    </row>
    <row r="13" ht="18.0" customHeight="1">
      <c r="A13" s="312"/>
      <c r="B13" s="307"/>
      <c r="C13" s="313"/>
      <c r="D13" s="313"/>
      <c r="E13" s="313"/>
      <c r="F13" s="307"/>
      <c r="G13" s="308"/>
      <c r="H13" s="308"/>
      <c r="I13" s="308"/>
      <c r="J13" s="308"/>
      <c r="K13" s="314"/>
    </row>
    <row r="14" ht="18.0" customHeight="1">
      <c r="A14" s="312"/>
      <c r="B14" s="307"/>
      <c r="C14" s="313"/>
      <c r="D14" s="313"/>
      <c r="E14" s="313"/>
      <c r="F14" s="307"/>
      <c r="G14" s="308"/>
      <c r="H14" s="308"/>
      <c r="I14" s="308"/>
      <c r="J14" s="308"/>
      <c r="K14" s="314"/>
    </row>
    <row r="15" ht="18.0" customHeight="1">
      <c r="A15" s="312"/>
      <c r="B15" s="307"/>
      <c r="C15" s="313"/>
      <c r="D15" s="313"/>
      <c r="E15" s="313"/>
      <c r="F15" s="307"/>
      <c r="G15" s="308"/>
      <c r="H15" s="308"/>
      <c r="I15" s="308"/>
      <c r="J15" s="308"/>
      <c r="K15" s="314"/>
    </row>
    <row r="16" ht="18.0" customHeight="1">
      <c r="A16" s="312"/>
      <c r="B16" s="307"/>
      <c r="C16" s="313"/>
      <c r="D16" s="313"/>
      <c r="E16" s="313"/>
      <c r="F16" s="307"/>
      <c r="G16" s="308"/>
      <c r="H16" s="308"/>
      <c r="I16" s="308"/>
      <c r="J16" s="308"/>
      <c r="K16" s="314"/>
    </row>
    <row r="17" ht="18.0" customHeight="1">
      <c r="A17" s="312"/>
      <c r="B17" s="307"/>
      <c r="C17" s="313"/>
      <c r="D17" s="313"/>
      <c r="E17" s="313"/>
      <c r="F17" s="307"/>
      <c r="G17" s="308"/>
      <c r="H17" s="308"/>
      <c r="I17" s="308"/>
      <c r="J17" s="308"/>
      <c r="K17" s="314"/>
    </row>
    <row r="18" ht="18.0" customHeight="1">
      <c r="A18" s="312"/>
      <c r="B18" s="307"/>
      <c r="C18" s="313"/>
      <c r="D18" s="313"/>
      <c r="E18" s="313"/>
      <c r="F18" s="307"/>
      <c r="G18" s="308"/>
      <c r="H18" s="308"/>
      <c r="I18" s="308"/>
      <c r="J18" s="308"/>
      <c r="K18" s="314"/>
    </row>
    <row r="19" ht="18.0" hidden="1" customHeight="1" outlineLevel="1">
      <c r="A19" s="312"/>
      <c r="B19" s="307"/>
      <c r="C19" s="313"/>
      <c r="D19" s="313"/>
      <c r="E19" s="313"/>
      <c r="F19" s="307"/>
      <c r="G19" s="308"/>
      <c r="H19" s="308"/>
      <c r="I19" s="308"/>
      <c r="J19" s="308"/>
      <c r="K19" s="314"/>
    </row>
    <row r="20" ht="18.0" hidden="1" customHeight="1" outlineLevel="1">
      <c r="A20" s="312"/>
      <c r="B20" s="307"/>
      <c r="C20" s="313"/>
      <c r="D20" s="313"/>
      <c r="E20" s="313"/>
      <c r="F20" s="307"/>
      <c r="G20" s="308"/>
      <c r="H20" s="308"/>
      <c r="I20" s="308"/>
      <c r="J20" s="308"/>
      <c r="K20" s="314"/>
    </row>
    <row r="21" ht="18.0" hidden="1" customHeight="1" outlineLevel="1">
      <c r="A21" s="312"/>
      <c r="B21" s="307"/>
      <c r="C21" s="313"/>
      <c r="D21" s="313"/>
      <c r="E21" s="313"/>
      <c r="F21" s="307"/>
      <c r="G21" s="308"/>
      <c r="H21" s="308"/>
      <c r="I21" s="308"/>
      <c r="J21" s="308"/>
      <c r="K21" s="314"/>
    </row>
    <row r="22" ht="18.0" hidden="1" customHeight="1" outlineLevel="1">
      <c r="A22" s="312"/>
      <c r="B22" s="307"/>
      <c r="C22" s="313"/>
      <c r="D22" s="313"/>
      <c r="E22" s="313"/>
      <c r="F22" s="307"/>
      <c r="G22" s="308"/>
      <c r="H22" s="308"/>
      <c r="I22" s="308"/>
      <c r="J22" s="308"/>
      <c r="K22" s="314"/>
    </row>
    <row r="23" ht="18.0" hidden="1" customHeight="1" outlineLevel="1">
      <c r="A23" s="312"/>
      <c r="B23" s="307"/>
      <c r="C23" s="313"/>
      <c r="D23" s="313"/>
      <c r="E23" s="313"/>
      <c r="F23" s="307"/>
      <c r="G23" s="308"/>
      <c r="H23" s="308"/>
      <c r="I23" s="308"/>
      <c r="J23" s="308"/>
      <c r="K23" s="314"/>
    </row>
    <row r="24" ht="18.0" hidden="1" customHeight="1" outlineLevel="1">
      <c r="A24" s="312"/>
      <c r="B24" s="307"/>
      <c r="C24" s="313"/>
      <c r="D24" s="313"/>
      <c r="E24" s="313"/>
      <c r="F24" s="307"/>
      <c r="G24" s="308"/>
      <c r="H24" s="308"/>
      <c r="I24" s="308"/>
      <c r="J24" s="308"/>
      <c r="K24" s="314"/>
    </row>
    <row r="25" ht="18.0" hidden="1" customHeight="1" outlineLevel="1">
      <c r="A25" s="312"/>
      <c r="B25" s="307"/>
      <c r="C25" s="313"/>
      <c r="D25" s="313"/>
      <c r="E25" s="313"/>
      <c r="F25" s="307"/>
      <c r="G25" s="308"/>
      <c r="H25" s="308"/>
      <c r="I25" s="308"/>
      <c r="J25" s="308"/>
      <c r="K25" s="314"/>
    </row>
    <row r="26" ht="18.0" hidden="1" customHeight="1" outlineLevel="1">
      <c r="A26" s="312"/>
      <c r="B26" s="307"/>
      <c r="C26" s="313"/>
      <c r="D26" s="313"/>
      <c r="E26" s="313"/>
      <c r="F26" s="307"/>
      <c r="G26" s="308"/>
      <c r="H26" s="308"/>
      <c r="I26" s="308"/>
      <c r="J26" s="308"/>
      <c r="K26" s="314"/>
    </row>
    <row r="27" ht="18.0" hidden="1" customHeight="1" outlineLevel="1">
      <c r="A27" s="312"/>
      <c r="B27" s="307"/>
      <c r="C27" s="313"/>
      <c r="D27" s="313"/>
      <c r="E27" s="313"/>
      <c r="F27" s="307"/>
      <c r="G27" s="308"/>
      <c r="H27" s="308"/>
      <c r="I27" s="308"/>
      <c r="J27" s="308"/>
      <c r="K27" s="314"/>
    </row>
    <row r="28" ht="18.0" hidden="1" customHeight="1" outlineLevel="1">
      <c r="A28" s="312"/>
      <c r="B28" s="307"/>
      <c r="C28" s="313"/>
      <c r="D28" s="313"/>
      <c r="E28" s="313"/>
      <c r="F28" s="307"/>
      <c r="G28" s="308"/>
      <c r="H28" s="308"/>
      <c r="I28" s="308"/>
      <c r="J28" s="308"/>
      <c r="K28" s="314"/>
    </row>
    <row r="29" ht="18.0" hidden="1" customHeight="1" outlineLevel="1">
      <c r="A29" s="312"/>
      <c r="B29" s="307"/>
      <c r="C29" s="313"/>
      <c r="D29" s="313"/>
      <c r="E29" s="313"/>
      <c r="F29" s="307"/>
      <c r="G29" s="308"/>
      <c r="H29" s="308"/>
      <c r="I29" s="308"/>
      <c r="J29" s="308"/>
      <c r="K29" s="314"/>
    </row>
    <row r="30" ht="18.0" hidden="1" customHeight="1" outlineLevel="1">
      <c r="A30" s="312"/>
      <c r="B30" s="307"/>
      <c r="C30" s="313"/>
      <c r="D30" s="313"/>
      <c r="E30" s="313"/>
      <c r="F30" s="307"/>
      <c r="G30" s="308"/>
      <c r="H30" s="308"/>
      <c r="I30" s="308"/>
      <c r="J30" s="308"/>
      <c r="K30" s="314"/>
    </row>
    <row r="31" ht="18.0" hidden="1" customHeight="1" outlineLevel="1">
      <c r="A31" s="312"/>
      <c r="B31" s="307"/>
      <c r="C31" s="313"/>
      <c r="D31" s="313"/>
      <c r="E31" s="313"/>
      <c r="F31" s="307"/>
      <c r="G31" s="308"/>
      <c r="H31" s="308"/>
      <c r="I31" s="308"/>
      <c r="J31" s="308"/>
      <c r="K31" s="314"/>
    </row>
    <row r="32" ht="18.0" hidden="1" customHeight="1" outlineLevel="1">
      <c r="A32" s="312"/>
      <c r="B32" s="307"/>
      <c r="C32" s="313"/>
      <c r="D32" s="313"/>
      <c r="E32" s="313"/>
      <c r="F32" s="307"/>
      <c r="G32" s="308"/>
      <c r="H32" s="308"/>
      <c r="I32" s="308"/>
      <c r="J32" s="308"/>
      <c r="K32" s="314"/>
    </row>
    <row r="33" ht="18.0" hidden="1" customHeight="1" outlineLevel="1">
      <c r="A33" s="312"/>
      <c r="B33" s="307"/>
      <c r="C33" s="313"/>
      <c r="D33" s="313"/>
      <c r="E33" s="313"/>
      <c r="F33" s="307"/>
      <c r="G33" s="308"/>
      <c r="H33" s="308"/>
      <c r="I33" s="308"/>
      <c r="J33" s="308"/>
      <c r="K33" s="314"/>
    </row>
    <row r="34" ht="18.0" hidden="1" customHeight="1" outlineLevel="1">
      <c r="A34" s="312"/>
      <c r="B34" s="307"/>
      <c r="C34" s="313"/>
      <c r="D34" s="313"/>
      <c r="E34" s="313"/>
      <c r="F34" s="307"/>
      <c r="G34" s="308"/>
      <c r="H34" s="308"/>
      <c r="I34" s="308"/>
      <c r="J34" s="308"/>
      <c r="K34" s="314"/>
    </row>
    <row r="35" ht="18.0" hidden="1" customHeight="1" outlineLevel="1">
      <c r="A35" s="312"/>
      <c r="B35" s="307"/>
      <c r="C35" s="313"/>
      <c r="D35" s="313"/>
      <c r="E35" s="313"/>
      <c r="F35" s="307"/>
      <c r="G35" s="308"/>
      <c r="H35" s="308"/>
      <c r="I35" s="308"/>
      <c r="J35" s="308"/>
      <c r="K35" s="314"/>
    </row>
    <row r="36" ht="18.0" hidden="1" customHeight="1" outlineLevel="1">
      <c r="A36" s="312"/>
      <c r="B36" s="307"/>
      <c r="C36" s="313"/>
      <c r="D36" s="313"/>
      <c r="E36" s="313"/>
      <c r="F36" s="307"/>
      <c r="G36" s="308"/>
      <c r="H36" s="308"/>
      <c r="I36" s="308"/>
      <c r="J36" s="308"/>
      <c r="K36" s="314"/>
    </row>
    <row r="37" ht="18.0" hidden="1" customHeight="1" outlineLevel="1">
      <c r="A37" s="312"/>
      <c r="B37" s="307"/>
      <c r="C37" s="313"/>
      <c r="D37" s="313"/>
      <c r="E37" s="313"/>
      <c r="F37" s="307"/>
      <c r="G37" s="308"/>
      <c r="H37" s="308"/>
      <c r="I37" s="308"/>
      <c r="J37" s="308"/>
      <c r="K37" s="314"/>
    </row>
    <row r="38" ht="18.0" hidden="1" customHeight="1" outlineLevel="1">
      <c r="A38" s="312"/>
      <c r="B38" s="307"/>
      <c r="C38" s="313"/>
      <c r="D38" s="313"/>
      <c r="E38" s="313"/>
      <c r="F38" s="307"/>
      <c r="G38" s="308"/>
      <c r="H38" s="308"/>
      <c r="I38" s="308"/>
      <c r="J38" s="308"/>
      <c r="K38" s="314"/>
    </row>
    <row r="39" ht="18.0" hidden="1" customHeight="1" outlineLevel="1">
      <c r="A39" s="312"/>
      <c r="B39" s="307"/>
      <c r="C39" s="313"/>
      <c r="D39" s="313"/>
      <c r="E39" s="313"/>
      <c r="F39" s="307"/>
      <c r="G39" s="308"/>
      <c r="H39" s="308"/>
      <c r="I39" s="308"/>
      <c r="J39" s="308"/>
      <c r="K39" s="314"/>
    </row>
    <row r="40" ht="18.0" hidden="1" customHeight="1" outlineLevel="1">
      <c r="A40" s="312"/>
      <c r="B40" s="307"/>
      <c r="C40" s="313"/>
      <c r="D40" s="313"/>
      <c r="E40" s="313"/>
      <c r="F40" s="307"/>
      <c r="G40" s="308"/>
      <c r="H40" s="308"/>
      <c r="I40" s="308"/>
      <c r="J40" s="308"/>
      <c r="K40" s="314"/>
    </row>
    <row r="41" ht="18.0" hidden="1" customHeight="1" outlineLevel="1">
      <c r="A41" s="312"/>
      <c r="B41" s="307"/>
      <c r="C41" s="313"/>
      <c r="D41" s="313"/>
      <c r="E41" s="313"/>
      <c r="F41" s="307"/>
      <c r="G41" s="308"/>
      <c r="H41" s="308"/>
      <c r="I41" s="308"/>
      <c r="J41" s="308"/>
      <c r="K41" s="314"/>
    </row>
    <row r="42" ht="18.0" hidden="1" customHeight="1" outlineLevel="1">
      <c r="A42" s="312"/>
      <c r="B42" s="307"/>
      <c r="C42" s="313"/>
      <c r="D42" s="313"/>
      <c r="E42" s="313"/>
      <c r="F42" s="307"/>
      <c r="G42" s="308"/>
      <c r="H42" s="308"/>
      <c r="I42" s="308"/>
      <c r="J42" s="308"/>
      <c r="K42" s="314"/>
    </row>
    <row r="43" ht="18.0" hidden="1" customHeight="1" outlineLevel="1">
      <c r="A43" s="312"/>
      <c r="B43" s="307"/>
      <c r="C43" s="313"/>
      <c r="D43" s="313"/>
      <c r="E43" s="313"/>
      <c r="F43" s="307"/>
      <c r="G43" s="308"/>
      <c r="H43" s="308"/>
      <c r="I43" s="308"/>
      <c r="J43" s="308"/>
      <c r="K43" s="314"/>
    </row>
    <row r="44" ht="18.0" hidden="1" customHeight="1" outlineLevel="1">
      <c r="A44" s="312"/>
      <c r="B44" s="307"/>
      <c r="C44" s="313"/>
      <c r="D44" s="313"/>
      <c r="E44" s="313"/>
      <c r="F44" s="307"/>
      <c r="G44" s="308"/>
      <c r="H44" s="308"/>
      <c r="I44" s="308"/>
      <c r="J44" s="308"/>
      <c r="K44" s="314"/>
    </row>
    <row r="45" ht="18.0" hidden="1" customHeight="1" outlineLevel="1">
      <c r="A45" s="312"/>
      <c r="B45" s="307"/>
      <c r="C45" s="313"/>
      <c r="D45" s="313"/>
      <c r="E45" s="313"/>
      <c r="F45" s="307"/>
      <c r="G45" s="308"/>
      <c r="H45" s="308"/>
      <c r="I45" s="308"/>
      <c r="J45" s="308"/>
      <c r="K45" s="314"/>
    </row>
    <row r="46" ht="18.0" hidden="1" customHeight="1" outlineLevel="1">
      <c r="A46" s="312"/>
      <c r="B46" s="307"/>
      <c r="C46" s="313"/>
      <c r="D46" s="313"/>
      <c r="E46" s="313"/>
      <c r="F46" s="307"/>
      <c r="G46" s="308"/>
      <c r="H46" s="308"/>
      <c r="I46" s="308"/>
      <c r="J46" s="308"/>
      <c r="K46" s="314"/>
    </row>
    <row r="47" ht="18.0" hidden="1" customHeight="1" outlineLevel="1">
      <c r="A47" s="312"/>
      <c r="B47" s="307"/>
      <c r="C47" s="313"/>
      <c r="D47" s="313"/>
      <c r="E47" s="313"/>
      <c r="F47" s="307"/>
      <c r="G47" s="308"/>
      <c r="H47" s="308"/>
      <c r="I47" s="308"/>
      <c r="J47" s="308"/>
      <c r="K47" s="314"/>
    </row>
    <row r="48" ht="18.0" hidden="1" customHeight="1" outlineLevel="1">
      <c r="A48" s="312"/>
      <c r="B48" s="307"/>
      <c r="C48" s="313"/>
      <c r="D48" s="313"/>
      <c r="E48" s="313"/>
      <c r="F48" s="307"/>
      <c r="G48" s="308"/>
      <c r="H48" s="308"/>
      <c r="I48" s="308"/>
      <c r="J48" s="308"/>
      <c r="K48" s="314"/>
    </row>
    <row r="49" ht="18.0" hidden="1" customHeight="1" outlineLevel="1">
      <c r="A49" s="312"/>
      <c r="B49" s="307"/>
      <c r="C49" s="313"/>
      <c r="D49" s="313"/>
      <c r="E49" s="313"/>
      <c r="F49" s="307"/>
      <c r="G49" s="308"/>
      <c r="H49" s="308"/>
      <c r="I49" s="308"/>
      <c r="J49" s="308"/>
      <c r="K49" s="314"/>
    </row>
    <row r="50" ht="18.0" hidden="1" customHeight="1" outlineLevel="1">
      <c r="A50" s="312"/>
      <c r="B50" s="307"/>
      <c r="C50" s="313"/>
      <c r="D50" s="313"/>
      <c r="E50" s="313"/>
      <c r="F50" s="307"/>
      <c r="G50" s="308"/>
      <c r="H50" s="308"/>
      <c r="I50" s="308"/>
      <c r="J50" s="308"/>
      <c r="K50" s="314"/>
    </row>
    <row r="51" ht="18.0" hidden="1" customHeight="1" outlineLevel="1">
      <c r="A51" s="312"/>
      <c r="B51" s="307"/>
      <c r="C51" s="313"/>
      <c r="D51" s="313"/>
      <c r="E51" s="313"/>
      <c r="F51" s="307"/>
      <c r="G51" s="308"/>
      <c r="H51" s="308"/>
      <c r="I51" s="308"/>
      <c r="J51" s="308"/>
      <c r="K51" s="314"/>
    </row>
    <row r="52" ht="18.0" hidden="1" customHeight="1" outlineLevel="1">
      <c r="A52" s="312"/>
      <c r="B52" s="307"/>
      <c r="C52" s="313"/>
      <c r="D52" s="313"/>
      <c r="E52" s="313"/>
      <c r="F52" s="307"/>
      <c r="G52" s="308"/>
      <c r="H52" s="308"/>
      <c r="I52" s="308"/>
      <c r="J52" s="308"/>
      <c r="K52" s="314"/>
    </row>
    <row r="53" ht="18.0" hidden="1" customHeight="1" outlineLevel="1">
      <c r="A53" s="312"/>
      <c r="B53" s="307"/>
      <c r="C53" s="313"/>
      <c r="D53" s="313"/>
      <c r="E53" s="313"/>
      <c r="F53" s="307"/>
      <c r="G53" s="308"/>
      <c r="H53" s="308"/>
      <c r="I53" s="308"/>
      <c r="J53" s="308"/>
      <c r="K53" s="314"/>
    </row>
    <row r="54" ht="18.0" hidden="1" customHeight="1" outlineLevel="1">
      <c r="A54" s="312"/>
      <c r="B54" s="307"/>
      <c r="C54" s="313"/>
      <c r="D54" s="313"/>
      <c r="E54" s="313"/>
      <c r="F54" s="307"/>
      <c r="G54" s="308"/>
      <c r="H54" s="308"/>
      <c r="I54" s="308"/>
      <c r="J54" s="308"/>
      <c r="K54" s="314"/>
    </row>
    <row r="55" ht="18.0" hidden="1" customHeight="1" outlineLevel="1">
      <c r="A55" s="312"/>
      <c r="B55" s="307"/>
      <c r="C55" s="313"/>
      <c r="D55" s="313"/>
      <c r="E55" s="313"/>
      <c r="F55" s="307"/>
      <c r="G55" s="308"/>
      <c r="H55" s="308"/>
      <c r="I55" s="308"/>
      <c r="J55" s="308"/>
      <c r="K55" s="314"/>
    </row>
    <row r="56" ht="18.0" hidden="1" customHeight="1" outlineLevel="1">
      <c r="A56" s="312"/>
      <c r="B56" s="307"/>
      <c r="C56" s="313"/>
      <c r="D56" s="313"/>
      <c r="E56" s="313"/>
      <c r="F56" s="307"/>
      <c r="G56" s="308"/>
      <c r="H56" s="308"/>
      <c r="I56" s="308"/>
      <c r="J56" s="308"/>
      <c r="K56" s="314"/>
    </row>
    <row r="57" ht="18.0" hidden="1" customHeight="1" outlineLevel="1">
      <c r="A57" s="312"/>
      <c r="B57" s="307"/>
      <c r="C57" s="313"/>
      <c r="D57" s="313"/>
      <c r="E57" s="313"/>
      <c r="F57" s="307"/>
      <c r="G57" s="308"/>
      <c r="H57" s="308"/>
      <c r="I57" s="308"/>
      <c r="J57" s="308"/>
      <c r="K57" s="314"/>
    </row>
    <row r="58" ht="18.0" hidden="1" customHeight="1" outlineLevel="1">
      <c r="A58" s="312"/>
      <c r="B58" s="307"/>
      <c r="C58" s="313"/>
      <c r="D58" s="313"/>
      <c r="E58" s="313"/>
      <c r="F58" s="307"/>
      <c r="G58" s="308"/>
      <c r="H58" s="308"/>
      <c r="I58" s="308"/>
      <c r="J58" s="308"/>
      <c r="K58" s="314"/>
    </row>
    <row r="59" ht="18.0" hidden="1" customHeight="1" outlineLevel="1">
      <c r="A59" s="312"/>
      <c r="B59" s="307"/>
      <c r="C59" s="313"/>
      <c r="D59" s="313"/>
      <c r="E59" s="313"/>
      <c r="F59" s="307"/>
      <c r="G59" s="308"/>
      <c r="H59" s="308"/>
      <c r="I59" s="308"/>
      <c r="J59" s="308"/>
      <c r="K59" s="314"/>
    </row>
    <row r="60" ht="18.0" hidden="1" customHeight="1" outlineLevel="1">
      <c r="A60" s="312"/>
      <c r="B60" s="307"/>
      <c r="C60" s="313"/>
      <c r="D60" s="313"/>
      <c r="E60" s="313"/>
      <c r="F60" s="307"/>
      <c r="G60" s="308"/>
      <c r="H60" s="308"/>
      <c r="I60" s="308"/>
      <c r="J60" s="308"/>
      <c r="K60" s="314"/>
    </row>
    <row r="61" ht="18.0" hidden="1" customHeight="1" outlineLevel="1">
      <c r="A61" s="312"/>
      <c r="B61" s="307"/>
      <c r="C61" s="313"/>
      <c r="D61" s="313"/>
      <c r="E61" s="313"/>
      <c r="F61" s="307"/>
      <c r="G61" s="308"/>
      <c r="H61" s="308"/>
      <c r="I61" s="308"/>
      <c r="J61" s="308"/>
      <c r="K61" s="314"/>
    </row>
    <row r="62" ht="18.0" hidden="1" customHeight="1" outlineLevel="1">
      <c r="A62" s="312"/>
      <c r="B62" s="307"/>
      <c r="C62" s="313"/>
      <c r="D62" s="313"/>
      <c r="E62" s="313"/>
      <c r="F62" s="307"/>
      <c r="G62" s="308"/>
      <c r="H62" s="308"/>
      <c r="I62" s="308"/>
      <c r="J62" s="308"/>
      <c r="K62" s="314"/>
    </row>
    <row r="63" ht="18.0" hidden="1" customHeight="1" outlineLevel="1">
      <c r="A63" s="312"/>
      <c r="B63" s="307"/>
      <c r="C63" s="313"/>
      <c r="D63" s="313"/>
      <c r="E63" s="313"/>
      <c r="F63" s="307"/>
      <c r="G63" s="308"/>
      <c r="H63" s="308"/>
      <c r="I63" s="308"/>
      <c r="J63" s="308"/>
      <c r="K63" s="314"/>
    </row>
    <row r="64" ht="18.0" hidden="1" customHeight="1" outlineLevel="1">
      <c r="A64" s="312"/>
      <c r="B64" s="307"/>
      <c r="C64" s="313"/>
      <c r="D64" s="313"/>
      <c r="E64" s="313"/>
      <c r="F64" s="307"/>
      <c r="G64" s="308"/>
      <c r="H64" s="308"/>
      <c r="I64" s="308"/>
      <c r="J64" s="308"/>
      <c r="K64" s="314"/>
    </row>
    <row r="65" ht="18.0" hidden="1" customHeight="1" outlineLevel="1">
      <c r="A65" s="312"/>
      <c r="B65" s="307"/>
      <c r="C65" s="313"/>
      <c r="D65" s="313"/>
      <c r="E65" s="313"/>
      <c r="F65" s="307"/>
      <c r="G65" s="308"/>
      <c r="H65" s="308"/>
      <c r="I65" s="308"/>
      <c r="J65" s="308"/>
      <c r="K65" s="314"/>
    </row>
    <row r="66" ht="18.0" hidden="1" customHeight="1" outlineLevel="1">
      <c r="A66" s="312"/>
      <c r="B66" s="307"/>
      <c r="C66" s="313"/>
      <c r="D66" s="313"/>
      <c r="E66" s="313"/>
      <c r="F66" s="307"/>
      <c r="G66" s="308"/>
      <c r="H66" s="308"/>
      <c r="I66" s="308"/>
      <c r="J66" s="308"/>
      <c r="K66" s="314"/>
    </row>
    <row r="67" ht="18.0" hidden="1" customHeight="1" outlineLevel="1">
      <c r="A67" s="312"/>
      <c r="B67" s="307"/>
      <c r="C67" s="313"/>
      <c r="D67" s="313"/>
      <c r="E67" s="313"/>
      <c r="F67" s="307"/>
      <c r="G67" s="308"/>
      <c r="H67" s="308"/>
      <c r="I67" s="308"/>
      <c r="J67" s="308"/>
      <c r="K67" s="314"/>
    </row>
    <row r="68" ht="18.0" hidden="1" customHeight="1" outlineLevel="1">
      <c r="A68" s="312"/>
      <c r="B68" s="307"/>
      <c r="C68" s="313"/>
      <c r="D68" s="313"/>
      <c r="E68" s="313"/>
      <c r="F68" s="307"/>
      <c r="G68" s="308"/>
      <c r="H68" s="308"/>
      <c r="I68" s="308"/>
      <c r="J68" s="308"/>
      <c r="K68" s="314"/>
    </row>
    <row r="69" ht="18.0" hidden="1" customHeight="1" outlineLevel="1">
      <c r="A69" s="312"/>
      <c r="B69" s="307"/>
      <c r="C69" s="313"/>
      <c r="D69" s="313"/>
      <c r="E69" s="313"/>
      <c r="F69" s="307"/>
      <c r="G69" s="308"/>
      <c r="H69" s="308"/>
      <c r="I69" s="308"/>
      <c r="J69" s="308"/>
      <c r="K69" s="314"/>
    </row>
    <row r="70" ht="18.0" hidden="1" customHeight="1" outlineLevel="1">
      <c r="A70" s="312"/>
      <c r="B70" s="307"/>
      <c r="C70" s="313"/>
      <c r="D70" s="313"/>
      <c r="E70" s="313"/>
      <c r="F70" s="307"/>
      <c r="G70" s="308"/>
      <c r="H70" s="308"/>
      <c r="I70" s="308"/>
      <c r="J70" s="308"/>
      <c r="K70" s="314"/>
    </row>
    <row r="71" ht="18.0" hidden="1" customHeight="1" outlineLevel="1">
      <c r="A71" s="312"/>
      <c r="B71" s="307"/>
      <c r="C71" s="313"/>
      <c r="D71" s="313"/>
      <c r="E71" s="313"/>
      <c r="F71" s="307"/>
      <c r="G71" s="308"/>
      <c r="H71" s="308"/>
      <c r="I71" s="308"/>
      <c r="J71" s="308"/>
      <c r="K71" s="314"/>
    </row>
    <row r="72" ht="18.0" hidden="1" customHeight="1" outlineLevel="1">
      <c r="A72" s="312"/>
      <c r="B72" s="307"/>
      <c r="C72" s="313"/>
      <c r="D72" s="313"/>
      <c r="E72" s="313"/>
      <c r="F72" s="307"/>
      <c r="G72" s="308"/>
      <c r="H72" s="308"/>
      <c r="I72" s="308"/>
      <c r="J72" s="308"/>
      <c r="K72" s="314"/>
    </row>
    <row r="73" ht="18.0" hidden="1" customHeight="1" outlineLevel="1">
      <c r="A73" s="312"/>
      <c r="B73" s="307"/>
      <c r="C73" s="313"/>
      <c r="D73" s="313"/>
      <c r="E73" s="313"/>
      <c r="F73" s="307"/>
      <c r="G73" s="308"/>
      <c r="H73" s="308"/>
      <c r="I73" s="308"/>
      <c r="J73" s="308"/>
      <c r="K73" s="314"/>
    </row>
    <row r="74" ht="18.0" hidden="1" customHeight="1" outlineLevel="1">
      <c r="A74" s="312"/>
      <c r="B74" s="307"/>
      <c r="C74" s="313"/>
      <c r="D74" s="313"/>
      <c r="E74" s="313"/>
      <c r="F74" s="307"/>
      <c r="G74" s="308"/>
      <c r="H74" s="308"/>
      <c r="I74" s="308"/>
      <c r="J74" s="308"/>
      <c r="K74" s="314"/>
    </row>
    <row r="75" ht="18.0" hidden="1" customHeight="1" outlineLevel="1">
      <c r="A75" s="312"/>
      <c r="B75" s="307"/>
      <c r="C75" s="313"/>
      <c r="D75" s="313"/>
      <c r="E75" s="313"/>
      <c r="F75" s="307"/>
      <c r="G75" s="308"/>
      <c r="H75" s="308"/>
      <c r="I75" s="308"/>
      <c r="J75" s="308"/>
      <c r="K75" s="314"/>
    </row>
    <row r="76" ht="18.0" hidden="1" customHeight="1" outlineLevel="1">
      <c r="A76" s="312"/>
      <c r="B76" s="307"/>
      <c r="C76" s="313"/>
      <c r="D76" s="313"/>
      <c r="E76" s="313"/>
      <c r="F76" s="307"/>
      <c r="G76" s="308"/>
      <c r="H76" s="308"/>
      <c r="I76" s="308"/>
      <c r="J76" s="308"/>
      <c r="K76" s="314"/>
    </row>
    <row r="77" ht="18.0" hidden="1" customHeight="1" outlineLevel="1">
      <c r="A77" s="312"/>
      <c r="B77" s="307"/>
      <c r="C77" s="313"/>
      <c r="D77" s="313"/>
      <c r="E77" s="313"/>
      <c r="F77" s="307"/>
      <c r="G77" s="308"/>
      <c r="H77" s="308"/>
      <c r="I77" s="308"/>
      <c r="J77" s="308"/>
      <c r="K77" s="314"/>
    </row>
    <row r="78" ht="18.0" hidden="1" customHeight="1" outlineLevel="1">
      <c r="A78" s="312"/>
      <c r="B78" s="307"/>
      <c r="C78" s="313"/>
      <c r="D78" s="313"/>
      <c r="E78" s="313"/>
      <c r="F78" s="307"/>
      <c r="G78" s="308"/>
      <c r="H78" s="308"/>
      <c r="I78" s="308"/>
      <c r="J78" s="308"/>
      <c r="K78" s="314"/>
    </row>
    <row r="79" ht="18.0" hidden="1" customHeight="1" outlineLevel="1">
      <c r="A79" s="312"/>
      <c r="B79" s="307"/>
      <c r="C79" s="313"/>
      <c r="D79" s="313"/>
      <c r="E79" s="313"/>
      <c r="F79" s="307"/>
      <c r="G79" s="308"/>
      <c r="H79" s="308"/>
      <c r="I79" s="308"/>
      <c r="J79" s="308"/>
      <c r="K79" s="314"/>
    </row>
    <row r="80" ht="18.0" hidden="1" customHeight="1" outlineLevel="1">
      <c r="A80" s="312"/>
      <c r="B80" s="307"/>
      <c r="C80" s="313"/>
      <c r="D80" s="313"/>
      <c r="E80" s="313"/>
      <c r="F80" s="307"/>
      <c r="G80" s="308"/>
      <c r="H80" s="308"/>
      <c r="I80" s="308"/>
      <c r="J80" s="308"/>
      <c r="K80" s="314"/>
    </row>
    <row r="81" ht="18.0" hidden="1" customHeight="1" outlineLevel="1">
      <c r="A81" s="312"/>
      <c r="B81" s="307"/>
      <c r="C81" s="313"/>
      <c r="D81" s="313"/>
      <c r="E81" s="313"/>
      <c r="F81" s="307"/>
      <c r="G81" s="308"/>
      <c r="H81" s="308"/>
      <c r="I81" s="308"/>
      <c r="J81" s="308"/>
      <c r="K81" s="314"/>
    </row>
    <row r="82" ht="18.0" hidden="1" customHeight="1" outlineLevel="1">
      <c r="A82" s="312"/>
      <c r="B82" s="307"/>
      <c r="C82" s="313"/>
      <c r="D82" s="313"/>
      <c r="E82" s="313"/>
      <c r="F82" s="307"/>
      <c r="G82" s="308"/>
      <c r="H82" s="308"/>
      <c r="I82" s="308"/>
      <c r="J82" s="308"/>
      <c r="K82" s="314"/>
    </row>
    <row r="83" ht="18.0" hidden="1" customHeight="1" outlineLevel="1">
      <c r="A83" s="312"/>
      <c r="B83" s="307"/>
      <c r="C83" s="313"/>
      <c r="D83" s="313"/>
      <c r="E83" s="313"/>
      <c r="F83" s="307"/>
      <c r="G83" s="308"/>
      <c r="H83" s="308"/>
      <c r="I83" s="308"/>
      <c r="J83" s="308"/>
      <c r="K83" s="314"/>
    </row>
    <row r="84" ht="18.0" hidden="1" customHeight="1" outlineLevel="1">
      <c r="A84" s="312"/>
      <c r="B84" s="307"/>
      <c r="C84" s="313"/>
      <c r="D84" s="313"/>
      <c r="E84" s="313"/>
      <c r="F84" s="307"/>
      <c r="G84" s="308"/>
      <c r="H84" s="308"/>
      <c r="I84" s="308"/>
      <c r="J84" s="308"/>
      <c r="K84" s="314"/>
    </row>
    <row r="85" ht="18.0" hidden="1" customHeight="1" outlineLevel="1">
      <c r="A85" s="312"/>
      <c r="B85" s="307"/>
      <c r="C85" s="313"/>
      <c r="D85" s="313"/>
      <c r="E85" s="313"/>
      <c r="F85" s="307"/>
      <c r="G85" s="308"/>
      <c r="H85" s="308"/>
      <c r="I85" s="308"/>
      <c r="J85" s="308"/>
      <c r="K85" s="314"/>
    </row>
    <row r="86" ht="18.0" hidden="1" customHeight="1" outlineLevel="1">
      <c r="A86" s="312"/>
      <c r="B86" s="307"/>
      <c r="C86" s="313"/>
      <c r="D86" s="313"/>
      <c r="E86" s="313"/>
      <c r="F86" s="307"/>
      <c r="G86" s="308"/>
      <c r="H86" s="308"/>
      <c r="I86" s="308"/>
      <c r="J86" s="308"/>
      <c r="K86" s="314"/>
    </row>
    <row r="87" ht="18.0" hidden="1" customHeight="1" outlineLevel="1">
      <c r="A87" s="312"/>
      <c r="B87" s="307"/>
      <c r="C87" s="313"/>
      <c r="D87" s="313"/>
      <c r="E87" s="313"/>
      <c r="F87" s="307"/>
      <c r="G87" s="308"/>
      <c r="H87" s="308"/>
      <c r="I87" s="308"/>
      <c r="J87" s="308"/>
      <c r="K87" s="314"/>
    </row>
    <row r="88" ht="18.0" hidden="1" customHeight="1" outlineLevel="1">
      <c r="A88" s="312"/>
      <c r="B88" s="307"/>
      <c r="C88" s="313"/>
      <c r="D88" s="313"/>
      <c r="E88" s="313"/>
      <c r="F88" s="307"/>
      <c r="G88" s="308"/>
      <c r="H88" s="308"/>
      <c r="I88" s="308"/>
      <c r="J88" s="308"/>
      <c r="K88" s="314"/>
    </row>
    <row r="89" ht="18.0" hidden="1" customHeight="1" outlineLevel="1">
      <c r="A89" s="312"/>
      <c r="B89" s="307"/>
      <c r="C89" s="313"/>
      <c r="D89" s="313"/>
      <c r="E89" s="313"/>
      <c r="F89" s="307"/>
      <c r="G89" s="308"/>
      <c r="H89" s="308"/>
      <c r="I89" s="308"/>
      <c r="J89" s="308"/>
      <c r="K89" s="314"/>
    </row>
    <row r="90" ht="18.0" hidden="1" customHeight="1" outlineLevel="1">
      <c r="A90" s="312"/>
      <c r="B90" s="307"/>
      <c r="C90" s="313"/>
      <c r="D90" s="313"/>
      <c r="E90" s="313"/>
      <c r="F90" s="307"/>
      <c r="G90" s="308"/>
      <c r="H90" s="308"/>
      <c r="I90" s="308"/>
      <c r="J90" s="308"/>
      <c r="K90" s="314"/>
    </row>
    <row r="91" ht="18.0" hidden="1" customHeight="1" outlineLevel="1">
      <c r="A91" s="312"/>
      <c r="B91" s="307"/>
      <c r="C91" s="313"/>
      <c r="D91" s="313"/>
      <c r="E91" s="313"/>
      <c r="F91" s="307"/>
      <c r="G91" s="308"/>
      <c r="H91" s="308"/>
      <c r="I91" s="308"/>
      <c r="J91" s="308"/>
      <c r="K91" s="314"/>
    </row>
    <row r="92" ht="18.0" hidden="1" customHeight="1" outlineLevel="1">
      <c r="A92" s="312"/>
      <c r="B92" s="307"/>
      <c r="C92" s="313"/>
      <c r="D92" s="313"/>
      <c r="E92" s="313"/>
      <c r="F92" s="307"/>
      <c r="G92" s="308"/>
      <c r="H92" s="308"/>
      <c r="I92" s="308"/>
      <c r="J92" s="308"/>
      <c r="K92" s="314"/>
    </row>
    <row r="93" ht="18.0" hidden="1" customHeight="1" outlineLevel="1">
      <c r="A93" s="312"/>
      <c r="B93" s="307"/>
      <c r="C93" s="313"/>
      <c r="D93" s="313"/>
      <c r="E93" s="313"/>
      <c r="F93" s="307"/>
      <c r="G93" s="308"/>
      <c r="H93" s="308"/>
      <c r="I93" s="308"/>
      <c r="J93" s="308"/>
      <c r="K93" s="314"/>
    </row>
    <row r="94" ht="18.0" hidden="1" customHeight="1" outlineLevel="1">
      <c r="A94" s="312"/>
      <c r="B94" s="307"/>
      <c r="C94" s="313"/>
      <c r="D94" s="313"/>
      <c r="E94" s="313"/>
      <c r="F94" s="307"/>
      <c r="G94" s="308"/>
      <c r="H94" s="308"/>
      <c r="I94" s="308"/>
      <c r="J94" s="308"/>
      <c r="K94" s="314"/>
    </row>
    <row r="95" ht="18.0" hidden="1" customHeight="1" outlineLevel="1">
      <c r="A95" s="312"/>
      <c r="B95" s="307"/>
      <c r="C95" s="313"/>
      <c r="D95" s="313"/>
      <c r="E95" s="313"/>
      <c r="F95" s="307"/>
      <c r="G95" s="308"/>
      <c r="H95" s="308"/>
      <c r="I95" s="308"/>
      <c r="J95" s="308"/>
      <c r="K95" s="314"/>
    </row>
    <row r="96" ht="18.0" hidden="1" customHeight="1" outlineLevel="1">
      <c r="A96" s="312"/>
      <c r="B96" s="307"/>
      <c r="C96" s="313"/>
      <c r="D96" s="313"/>
      <c r="E96" s="313"/>
      <c r="F96" s="307"/>
      <c r="G96" s="308"/>
      <c r="H96" s="308"/>
      <c r="I96" s="308"/>
      <c r="J96" s="308"/>
      <c r="K96" s="314"/>
    </row>
    <row r="97" ht="18.0" hidden="1" customHeight="1" outlineLevel="1">
      <c r="A97" s="312"/>
      <c r="B97" s="307"/>
      <c r="C97" s="313"/>
      <c r="D97" s="313"/>
      <c r="E97" s="313"/>
      <c r="F97" s="307"/>
      <c r="G97" s="308"/>
      <c r="H97" s="308"/>
      <c r="I97" s="308"/>
      <c r="J97" s="308"/>
      <c r="K97" s="314"/>
    </row>
    <row r="98" ht="18.0" hidden="1" customHeight="1" outlineLevel="1">
      <c r="A98" s="312"/>
      <c r="B98" s="307"/>
      <c r="C98" s="313"/>
      <c r="D98" s="313"/>
      <c r="E98" s="313"/>
      <c r="F98" s="307"/>
      <c r="G98" s="308"/>
      <c r="H98" s="308"/>
      <c r="I98" s="308"/>
      <c r="J98" s="308"/>
      <c r="K98" s="314"/>
    </row>
    <row r="99" ht="18.0" hidden="1" customHeight="1" outlineLevel="1">
      <c r="A99" s="312"/>
      <c r="B99" s="307"/>
      <c r="C99" s="313"/>
      <c r="D99" s="313"/>
      <c r="E99" s="313"/>
      <c r="F99" s="307"/>
      <c r="G99" s="308"/>
      <c r="H99" s="308"/>
      <c r="I99" s="308"/>
      <c r="J99" s="308"/>
      <c r="K99" s="314"/>
    </row>
    <row r="100" ht="18.0" hidden="1" customHeight="1" outlineLevel="1">
      <c r="A100" s="312"/>
      <c r="B100" s="307"/>
      <c r="C100" s="313"/>
      <c r="D100" s="313"/>
      <c r="E100" s="313"/>
      <c r="F100" s="307"/>
      <c r="G100" s="308"/>
      <c r="H100" s="308"/>
      <c r="I100" s="308"/>
      <c r="J100" s="308"/>
      <c r="K100" s="314"/>
    </row>
    <row r="101" ht="18.0" hidden="1" customHeight="1" outlineLevel="1">
      <c r="A101" s="312"/>
      <c r="B101" s="307"/>
      <c r="C101" s="313"/>
      <c r="D101" s="313"/>
      <c r="E101" s="313"/>
      <c r="F101" s="307"/>
      <c r="G101" s="308"/>
      <c r="H101" s="308"/>
      <c r="I101" s="308"/>
      <c r="J101" s="308"/>
      <c r="K101" s="314"/>
    </row>
    <row r="102" ht="18.0" hidden="1" customHeight="1" outlineLevel="1">
      <c r="A102" s="312"/>
      <c r="B102" s="307"/>
      <c r="C102" s="313"/>
      <c r="D102" s="313"/>
      <c r="E102" s="313"/>
      <c r="F102" s="307"/>
      <c r="G102" s="308"/>
      <c r="H102" s="308"/>
      <c r="I102" s="308"/>
      <c r="J102" s="308"/>
      <c r="K102" s="314"/>
    </row>
    <row r="103" ht="18.0" hidden="1" customHeight="1" outlineLevel="1">
      <c r="A103" s="312"/>
      <c r="B103" s="307"/>
      <c r="C103" s="313"/>
      <c r="D103" s="313"/>
      <c r="E103" s="313"/>
      <c r="F103" s="307"/>
      <c r="G103" s="308"/>
      <c r="H103" s="308"/>
      <c r="I103" s="308"/>
      <c r="J103" s="308"/>
      <c r="K103" s="314"/>
    </row>
    <row r="104" ht="18.0" hidden="1" customHeight="1" outlineLevel="1">
      <c r="A104" s="312"/>
      <c r="B104" s="307"/>
      <c r="C104" s="313"/>
      <c r="D104" s="313"/>
      <c r="E104" s="313"/>
      <c r="F104" s="307"/>
      <c r="G104" s="308"/>
      <c r="H104" s="308"/>
      <c r="I104" s="308"/>
      <c r="J104" s="308"/>
      <c r="K104" s="314"/>
    </row>
    <row r="105" ht="18.0" hidden="1" customHeight="1" outlineLevel="1">
      <c r="A105" s="312"/>
      <c r="B105" s="307"/>
      <c r="C105" s="313"/>
      <c r="D105" s="313"/>
      <c r="E105" s="313"/>
      <c r="F105" s="307"/>
      <c r="G105" s="308"/>
      <c r="H105" s="308"/>
      <c r="I105" s="308"/>
      <c r="J105" s="308"/>
      <c r="K105" s="314"/>
    </row>
    <row r="106" ht="18.0" hidden="1" customHeight="1" outlineLevel="1">
      <c r="A106" s="312"/>
      <c r="B106" s="307"/>
      <c r="C106" s="313"/>
      <c r="D106" s="313"/>
      <c r="E106" s="313"/>
      <c r="F106" s="307"/>
      <c r="G106" s="308"/>
      <c r="H106" s="308"/>
      <c r="I106" s="308"/>
      <c r="J106" s="308"/>
      <c r="K106" s="314"/>
    </row>
    <row r="107" ht="18.0" hidden="1" customHeight="1" outlineLevel="1">
      <c r="A107" s="312"/>
      <c r="B107" s="307"/>
      <c r="C107" s="313"/>
      <c r="D107" s="313"/>
      <c r="E107" s="313"/>
      <c r="F107" s="307"/>
      <c r="G107" s="308"/>
      <c r="H107" s="308"/>
      <c r="I107" s="308"/>
      <c r="J107" s="308"/>
      <c r="K107" s="314"/>
    </row>
    <row r="108" ht="18.0" hidden="1" customHeight="1" outlineLevel="1">
      <c r="A108" s="312"/>
      <c r="B108" s="307"/>
      <c r="C108" s="313"/>
      <c r="D108" s="313"/>
      <c r="E108" s="313"/>
      <c r="F108" s="307"/>
      <c r="G108" s="308"/>
      <c r="H108" s="308"/>
      <c r="I108" s="308"/>
      <c r="J108" s="308"/>
      <c r="K108" s="314"/>
    </row>
    <row r="109" ht="18.0" hidden="1" customHeight="1" outlineLevel="1">
      <c r="A109" s="312"/>
      <c r="B109" s="307"/>
      <c r="C109" s="313"/>
      <c r="D109" s="313"/>
      <c r="E109" s="313"/>
      <c r="F109" s="307"/>
      <c r="G109" s="308"/>
      <c r="H109" s="308"/>
      <c r="I109" s="308"/>
      <c r="J109" s="308"/>
      <c r="K109" s="314"/>
    </row>
    <row r="110" ht="18.0" hidden="1" customHeight="1" outlineLevel="1">
      <c r="A110" s="312"/>
      <c r="B110" s="307"/>
      <c r="C110" s="313"/>
      <c r="D110" s="313"/>
      <c r="E110" s="313"/>
      <c r="F110" s="307"/>
      <c r="G110" s="308"/>
      <c r="H110" s="308"/>
      <c r="I110" s="308"/>
      <c r="J110" s="308"/>
      <c r="K110" s="314"/>
    </row>
    <row r="111" ht="18.0" hidden="1" customHeight="1" outlineLevel="1">
      <c r="A111" s="312"/>
      <c r="B111" s="307"/>
      <c r="C111" s="313"/>
      <c r="D111" s="313"/>
      <c r="E111" s="313"/>
      <c r="F111" s="307"/>
      <c r="G111" s="308"/>
      <c r="H111" s="308"/>
      <c r="I111" s="308"/>
      <c r="J111" s="308"/>
      <c r="K111" s="314"/>
    </row>
    <row r="112" ht="18.0" hidden="1" customHeight="1" outlineLevel="1">
      <c r="A112" s="312"/>
      <c r="B112" s="307"/>
      <c r="C112" s="313"/>
      <c r="D112" s="313"/>
      <c r="E112" s="313"/>
      <c r="F112" s="307"/>
      <c r="G112" s="308"/>
      <c r="H112" s="308"/>
      <c r="I112" s="308"/>
      <c r="J112" s="308"/>
      <c r="K112" s="314"/>
    </row>
    <row r="113" ht="18.0" hidden="1" customHeight="1" outlineLevel="1">
      <c r="A113" s="312"/>
      <c r="B113" s="307"/>
      <c r="C113" s="313"/>
      <c r="D113" s="313"/>
      <c r="E113" s="313"/>
      <c r="F113" s="307"/>
      <c r="G113" s="308"/>
      <c r="H113" s="308"/>
      <c r="I113" s="308"/>
      <c r="J113" s="308"/>
      <c r="K113" s="314"/>
    </row>
    <row r="114" ht="18.0" hidden="1" customHeight="1" outlineLevel="1">
      <c r="A114" s="312"/>
      <c r="B114" s="307"/>
      <c r="C114" s="313"/>
      <c r="D114" s="313"/>
      <c r="E114" s="313"/>
      <c r="F114" s="307"/>
      <c r="G114" s="308"/>
      <c r="H114" s="308"/>
      <c r="I114" s="308"/>
      <c r="J114" s="308"/>
      <c r="K114" s="314"/>
    </row>
    <row r="115" ht="18.0" hidden="1" customHeight="1" outlineLevel="1">
      <c r="A115" s="312"/>
      <c r="B115" s="307"/>
      <c r="C115" s="313"/>
      <c r="D115" s="313"/>
      <c r="E115" s="313"/>
      <c r="F115" s="307"/>
      <c r="G115" s="308"/>
      <c r="H115" s="308"/>
      <c r="I115" s="308"/>
      <c r="J115" s="308"/>
      <c r="K115" s="314"/>
    </row>
    <row r="116" ht="18.0" hidden="1" customHeight="1" outlineLevel="1">
      <c r="A116" s="312"/>
      <c r="B116" s="307"/>
      <c r="C116" s="313"/>
      <c r="D116" s="313"/>
      <c r="E116" s="313"/>
      <c r="F116" s="307"/>
      <c r="G116" s="308"/>
      <c r="H116" s="308"/>
      <c r="I116" s="308"/>
      <c r="J116" s="308"/>
      <c r="K116" s="314"/>
    </row>
    <row r="117" ht="18.0" hidden="1" customHeight="1" outlineLevel="1">
      <c r="A117" s="312"/>
      <c r="B117" s="307"/>
      <c r="C117" s="313"/>
      <c r="D117" s="313"/>
      <c r="E117" s="313"/>
      <c r="F117" s="307"/>
      <c r="G117" s="308"/>
      <c r="H117" s="308"/>
      <c r="I117" s="308"/>
      <c r="J117" s="308"/>
      <c r="K117" s="314"/>
    </row>
    <row r="118" ht="18.0" hidden="1" customHeight="1" outlineLevel="1">
      <c r="A118" s="312"/>
      <c r="B118" s="307"/>
      <c r="C118" s="313"/>
      <c r="D118" s="313"/>
      <c r="E118" s="313"/>
      <c r="F118" s="307"/>
      <c r="G118" s="308"/>
      <c r="H118" s="308"/>
      <c r="I118" s="308"/>
      <c r="J118" s="308"/>
      <c r="K118" s="314"/>
    </row>
    <row r="119" ht="18.0" hidden="1" customHeight="1" outlineLevel="1">
      <c r="A119" s="312"/>
      <c r="B119" s="307"/>
      <c r="C119" s="313"/>
      <c r="D119" s="313"/>
      <c r="E119" s="313"/>
      <c r="F119" s="307"/>
      <c r="G119" s="308"/>
      <c r="H119" s="308"/>
      <c r="I119" s="308"/>
      <c r="J119" s="308"/>
      <c r="K119" s="314"/>
    </row>
    <row r="120" ht="18.0" hidden="1" customHeight="1" outlineLevel="1">
      <c r="A120" s="312"/>
      <c r="B120" s="307"/>
      <c r="C120" s="313"/>
      <c r="D120" s="313"/>
      <c r="E120" s="313"/>
      <c r="F120" s="307"/>
      <c r="G120" s="308"/>
      <c r="H120" s="308"/>
      <c r="I120" s="308"/>
      <c r="J120" s="308"/>
      <c r="K120" s="314"/>
    </row>
    <row r="121" ht="18.0" hidden="1" customHeight="1" outlineLevel="1">
      <c r="A121" s="312"/>
      <c r="B121" s="307"/>
      <c r="C121" s="313"/>
      <c r="D121" s="313"/>
      <c r="E121" s="313"/>
      <c r="F121" s="307"/>
      <c r="G121" s="308"/>
      <c r="H121" s="308"/>
      <c r="I121" s="308"/>
      <c r="J121" s="308"/>
      <c r="K121" s="314"/>
    </row>
    <row r="122" ht="18.0" hidden="1" customHeight="1" outlineLevel="1">
      <c r="A122" s="312"/>
      <c r="B122" s="307"/>
      <c r="C122" s="313"/>
      <c r="D122" s="313"/>
      <c r="E122" s="313"/>
      <c r="F122" s="307"/>
      <c r="G122" s="308"/>
      <c r="H122" s="308"/>
      <c r="I122" s="308"/>
      <c r="J122" s="308"/>
      <c r="K122" s="314"/>
    </row>
    <row r="123" ht="18.0" hidden="1" customHeight="1" outlineLevel="1">
      <c r="A123" s="312"/>
      <c r="B123" s="307"/>
      <c r="C123" s="313"/>
      <c r="D123" s="313"/>
      <c r="E123" s="313"/>
      <c r="F123" s="307"/>
      <c r="G123" s="308"/>
      <c r="H123" s="308"/>
      <c r="I123" s="308"/>
      <c r="J123" s="308"/>
      <c r="K123" s="314"/>
    </row>
    <row r="124" ht="18.0" hidden="1" customHeight="1" outlineLevel="1">
      <c r="A124" s="312"/>
      <c r="B124" s="307"/>
      <c r="C124" s="313"/>
      <c r="D124" s="313"/>
      <c r="E124" s="313"/>
      <c r="F124" s="307"/>
      <c r="G124" s="308"/>
      <c r="H124" s="308"/>
      <c r="I124" s="308"/>
      <c r="J124" s="308"/>
      <c r="K124" s="314"/>
    </row>
    <row r="125" ht="18.0" hidden="1" customHeight="1" outlineLevel="1">
      <c r="A125" s="312"/>
      <c r="B125" s="307"/>
      <c r="C125" s="313"/>
      <c r="D125" s="313"/>
      <c r="E125" s="313"/>
      <c r="F125" s="307"/>
      <c r="G125" s="308"/>
      <c r="H125" s="308"/>
      <c r="I125" s="308"/>
      <c r="J125" s="308"/>
      <c r="K125" s="314"/>
    </row>
    <row r="126" ht="18.0" hidden="1" customHeight="1" outlineLevel="1">
      <c r="A126" s="312"/>
      <c r="B126" s="307"/>
      <c r="C126" s="313"/>
      <c r="D126" s="313"/>
      <c r="E126" s="313"/>
      <c r="F126" s="307"/>
      <c r="G126" s="308"/>
      <c r="H126" s="308"/>
      <c r="I126" s="308"/>
      <c r="J126" s="308"/>
      <c r="K126" s="314"/>
    </row>
    <row r="127" ht="18.0" hidden="1" customHeight="1" outlineLevel="1">
      <c r="A127" s="312"/>
      <c r="B127" s="307"/>
      <c r="C127" s="313"/>
      <c r="D127" s="313"/>
      <c r="E127" s="313"/>
      <c r="F127" s="307"/>
      <c r="G127" s="308"/>
      <c r="H127" s="308"/>
      <c r="I127" s="308"/>
      <c r="J127" s="308"/>
      <c r="K127" s="314"/>
    </row>
    <row r="128" ht="18.0" hidden="1" customHeight="1" outlineLevel="1">
      <c r="A128" s="312"/>
      <c r="B128" s="307"/>
      <c r="C128" s="313"/>
      <c r="D128" s="313"/>
      <c r="E128" s="313"/>
      <c r="F128" s="307"/>
      <c r="G128" s="308"/>
      <c r="H128" s="308"/>
      <c r="I128" s="308"/>
      <c r="J128" s="308"/>
      <c r="K128" s="314"/>
    </row>
    <row r="129" ht="18.0" hidden="1" customHeight="1" outlineLevel="1">
      <c r="A129" s="312"/>
      <c r="B129" s="307"/>
      <c r="C129" s="313"/>
      <c r="D129" s="313"/>
      <c r="E129" s="313"/>
      <c r="F129" s="307"/>
      <c r="G129" s="308"/>
      <c r="H129" s="308"/>
      <c r="I129" s="308"/>
      <c r="J129" s="308"/>
      <c r="K129" s="314"/>
    </row>
    <row r="130" ht="18.0" hidden="1" customHeight="1" outlineLevel="1">
      <c r="A130" s="312"/>
      <c r="B130" s="307"/>
      <c r="C130" s="313"/>
      <c r="D130" s="313"/>
      <c r="E130" s="313"/>
      <c r="F130" s="307"/>
      <c r="G130" s="308"/>
      <c r="H130" s="308"/>
      <c r="I130" s="308"/>
      <c r="J130" s="308"/>
      <c r="K130" s="314"/>
    </row>
    <row r="131" ht="18.0" hidden="1" customHeight="1" outlineLevel="1">
      <c r="A131" s="312"/>
      <c r="B131" s="307"/>
      <c r="C131" s="313"/>
      <c r="D131" s="313"/>
      <c r="E131" s="313"/>
      <c r="F131" s="307"/>
      <c r="G131" s="308"/>
      <c r="H131" s="308"/>
      <c r="I131" s="308"/>
      <c r="J131" s="308"/>
      <c r="K131" s="314"/>
    </row>
    <row r="132" ht="18.0" hidden="1" customHeight="1" outlineLevel="1">
      <c r="A132" s="312"/>
      <c r="B132" s="307"/>
      <c r="C132" s="313"/>
      <c r="D132" s="313"/>
      <c r="E132" s="313"/>
      <c r="F132" s="307"/>
      <c r="G132" s="308"/>
      <c r="H132" s="308"/>
      <c r="I132" s="308"/>
      <c r="J132" s="308"/>
      <c r="K132" s="314"/>
    </row>
    <row r="133" ht="18.0" hidden="1" customHeight="1" outlineLevel="1">
      <c r="A133" s="312"/>
      <c r="B133" s="307"/>
      <c r="C133" s="313"/>
      <c r="D133" s="313"/>
      <c r="E133" s="313"/>
      <c r="F133" s="307"/>
      <c r="G133" s="308"/>
      <c r="H133" s="308"/>
      <c r="I133" s="308"/>
      <c r="J133" s="308"/>
      <c r="K133" s="314"/>
    </row>
    <row r="134" ht="18.0" hidden="1" customHeight="1" outlineLevel="1">
      <c r="A134" s="312"/>
      <c r="B134" s="307"/>
      <c r="C134" s="313"/>
      <c r="D134" s="313"/>
      <c r="E134" s="313"/>
      <c r="F134" s="307"/>
      <c r="G134" s="308"/>
      <c r="H134" s="308"/>
      <c r="I134" s="308"/>
      <c r="J134" s="308"/>
      <c r="K134" s="314"/>
    </row>
    <row r="135" ht="18.0" hidden="1" customHeight="1" outlineLevel="1">
      <c r="A135" s="312"/>
      <c r="B135" s="307"/>
      <c r="C135" s="313"/>
      <c r="D135" s="313"/>
      <c r="E135" s="313"/>
      <c r="F135" s="307"/>
      <c r="G135" s="308"/>
      <c r="H135" s="308"/>
      <c r="I135" s="308"/>
      <c r="J135" s="308"/>
      <c r="K135" s="314"/>
    </row>
    <row r="136" ht="18.0" hidden="1" customHeight="1" outlineLevel="1">
      <c r="A136" s="312"/>
      <c r="B136" s="307"/>
      <c r="C136" s="313"/>
      <c r="D136" s="313"/>
      <c r="E136" s="313"/>
      <c r="F136" s="307"/>
      <c r="G136" s="308"/>
      <c r="H136" s="308"/>
      <c r="I136" s="308"/>
      <c r="J136" s="308"/>
      <c r="K136" s="314"/>
    </row>
    <row r="137" ht="18.0" customHeight="1" collapsed="1">
      <c r="A137" s="312"/>
      <c r="B137" s="307"/>
      <c r="C137" s="313"/>
      <c r="D137" s="313"/>
      <c r="E137" s="313"/>
      <c r="F137" s="307"/>
      <c r="G137" s="308"/>
      <c r="H137" s="308"/>
      <c r="I137" s="308"/>
      <c r="J137" s="308"/>
      <c r="K137" s="314"/>
    </row>
    <row r="138" ht="18.0" customHeight="1">
      <c r="A138" s="312"/>
      <c r="B138" s="307"/>
      <c r="C138" s="313"/>
      <c r="D138" s="313"/>
      <c r="E138" s="313"/>
      <c r="F138" s="307"/>
      <c r="G138" s="308"/>
      <c r="H138" s="308"/>
      <c r="I138" s="308"/>
      <c r="J138" s="308"/>
      <c r="K138" s="314"/>
    </row>
  </sheetData>
  <mergeCells count="3">
    <mergeCell ref="A2:B2"/>
    <mergeCell ref="C2:E2"/>
    <mergeCell ref="F2:H2"/>
  </mergeCells>
  <conditionalFormatting sqref="F4:F138">
    <cfRule type="expression" dxfId="0" priority="1">
      <formula>NOT(COUNTIF(INDIRECT("Suppliers!"&amp;"A$4:A"),F4)&gt;0)*NOT(ISBLANK(F4))</formula>
    </cfRule>
  </conditionalFormatting>
  <conditionalFormatting sqref="A1 C1:K1">
    <cfRule type="containsBlanks" dxfId="0" priority="2">
      <formula>LEN(TRIM(A1))=0</formula>
    </cfRule>
  </conditionalFormatting>
  <dataValidations>
    <dataValidation type="list" allowBlank="1" showErrorMessage="1" sqref="B1 B4:B8 B10:B138">
      <formula1>Instruments!$B$4:$B138</formula1>
    </dataValidation>
    <dataValidation type="list" allowBlank="1" showErrorMessage="1" sqref="F4:F138">
      <formula1>Suppliers!$A$4:$A138</formula1>
    </dataValidation>
  </dataValidations>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9.0"/>
    <col customWidth="1" min="2" max="2" width="34.14"/>
    <col customWidth="1" min="3" max="3" width="35.71"/>
    <col customWidth="1" min="4" max="4" width="28.57"/>
  </cols>
  <sheetData>
    <row r="1" ht="28.5" hidden="1" customHeight="1" outlineLevel="1">
      <c r="A1" s="4" t="s">
        <v>60</v>
      </c>
      <c r="B1" s="4" t="s">
        <v>61</v>
      </c>
      <c r="C1" s="4" t="s">
        <v>9</v>
      </c>
      <c r="D1" s="4"/>
    </row>
    <row r="2" ht="28.5" customHeight="1" collapsed="1">
      <c r="A2" s="317" t="s">
        <v>745</v>
      </c>
      <c r="B2" s="59"/>
      <c r="C2" s="296"/>
      <c r="D2" s="101" t="str">
        <f>HYPERLINK("https://www.bikalabs.com","Creative Commons BYSA
Bika Lab Systems")</f>
        <v>Creative Commons BYSA
Bika Lab Systems</v>
      </c>
    </row>
    <row r="3" ht="29.25" customHeight="1">
      <c r="A3" s="127" t="s">
        <v>64</v>
      </c>
      <c r="B3" s="127" t="s">
        <v>2</v>
      </c>
      <c r="C3" s="127" t="s">
        <v>746</v>
      </c>
      <c r="D3" s="229"/>
    </row>
    <row r="4" ht="21.0" customHeight="1">
      <c r="A4" s="41"/>
      <c r="B4" s="80"/>
      <c r="C4" s="41"/>
      <c r="D4" s="318"/>
    </row>
    <row r="5" ht="21.0" customHeight="1">
      <c r="A5" s="41"/>
      <c r="B5" s="80"/>
      <c r="C5" s="41"/>
      <c r="D5" s="318"/>
    </row>
    <row r="6" ht="21.0" customHeight="1">
      <c r="A6" s="41"/>
      <c r="B6" s="80"/>
      <c r="C6" s="41"/>
      <c r="D6" s="318"/>
    </row>
    <row r="7" ht="21.0" customHeight="1">
      <c r="A7" s="41"/>
      <c r="B7" s="80"/>
      <c r="C7" s="41"/>
      <c r="D7" s="318"/>
    </row>
    <row r="8" ht="21.0" customHeight="1">
      <c r="A8" s="41"/>
      <c r="B8" s="80"/>
      <c r="C8" s="41"/>
      <c r="D8" s="318"/>
    </row>
    <row r="9" ht="21.0" customHeight="1">
      <c r="A9" s="41"/>
      <c r="B9" s="80"/>
      <c r="C9" s="41"/>
      <c r="D9" s="318"/>
    </row>
    <row r="10" ht="21.0" customHeight="1">
      <c r="A10" s="41"/>
      <c r="B10" s="319"/>
      <c r="C10" s="41"/>
      <c r="D10" s="318"/>
    </row>
    <row r="11" ht="21.0" customHeight="1">
      <c r="A11" s="41"/>
      <c r="B11" s="80"/>
      <c r="C11" s="41"/>
      <c r="D11" s="318"/>
    </row>
    <row r="12" ht="21.0" customHeight="1">
      <c r="A12" s="319"/>
      <c r="B12" s="80"/>
      <c r="C12" s="41"/>
      <c r="D12" s="318"/>
    </row>
    <row r="13" ht="21.0" customHeight="1">
      <c r="A13" s="41"/>
      <c r="B13" s="80"/>
      <c r="C13" s="41"/>
      <c r="D13" s="318"/>
    </row>
    <row r="14" ht="21.0" customHeight="1">
      <c r="A14" s="41"/>
      <c r="B14" s="80"/>
      <c r="C14" s="41"/>
      <c r="D14" s="318"/>
    </row>
    <row r="15" ht="21.0" customHeight="1">
      <c r="A15" s="41"/>
      <c r="B15" s="80"/>
      <c r="C15" s="41"/>
      <c r="D15" s="318"/>
    </row>
    <row r="16" ht="21.0" customHeight="1">
      <c r="A16" s="41"/>
      <c r="B16" s="80"/>
      <c r="C16" s="41"/>
      <c r="D16" s="318"/>
    </row>
  </sheetData>
  <conditionalFormatting sqref="A1:D1">
    <cfRule type="containsBlanks" dxfId="0" priority="1">
      <formula>LEN(TRIM(A1))=0</formula>
    </cfRule>
  </conditionalFormatting>
  <conditionalFormatting sqref="C4:C16">
    <cfRule type="expression" dxfId="0" priority="2">
      <formula>NOT(COUNTIF(INDIRECT("Lab Departments!"&amp;"A$4:A"),C4)&gt;0)*NOT(ISBLANK(C4))</formula>
    </cfRule>
  </conditionalFormatting>
  <dataValidations>
    <dataValidation type="list" allowBlank="1" showInputMessage="1" showErrorMessage="1" prompt="Select a valid lab department - Please select a valid lab department from the drop-down menu. The list is maintained on the 'Lab Departments' sheet" sqref="C4:C16">
      <formula1>'Lab Departments'!$A$4:$A$14</formula1>
    </dataValidation>
  </dataValidations>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4.43"/>
    <col customWidth="1" min="2" max="2" width="41.57"/>
    <col customWidth="1" min="3" max="3" width="89.0"/>
    <col customWidth="1" min="4" max="4" width="22.14"/>
  </cols>
  <sheetData>
    <row r="1" ht="28.5" hidden="1" customHeight="1" outlineLevel="1">
      <c r="A1" s="4" t="s">
        <v>60</v>
      </c>
      <c r="B1" s="4" t="s">
        <v>61</v>
      </c>
      <c r="C1" s="4" t="s">
        <v>747</v>
      </c>
      <c r="D1" s="4"/>
    </row>
    <row r="2" ht="37.5" customHeight="1" collapsed="1">
      <c r="A2" s="111" t="s">
        <v>748</v>
      </c>
      <c r="B2" s="320"/>
      <c r="C2" s="59"/>
      <c r="D2" s="101" t="str">
        <f>HYPERLINK("https://www.bikalabs.com","Creative Commons BYSA
Bika Lab Systems")</f>
        <v>Creative Commons BYSA
Bika Lab Systems</v>
      </c>
    </row>
    <row r="3" ht="24.0" customHeight="1">
      <c r="A3" s="127" t="s">
        <v>64</v>
      </c>
      <c r="B3" s="127" t="s">
        <v>2</v>
      </c>
      <c r="C3" s="127" t="s">
        <v>747</v>
      </c>
      <c r="D3" s="229"/>
    </row>
    <row r="4" ht="21.0" customHeight="1">
      <c r="A4" s="34" t="s">
        <v>749</v>
      </c>
      <c r="B4" s="34" t="s">
        <v>750</v>
      </c>
      <c r="C4" s="34" t="s">
        <v>751</v>
      </c>
      <c r="D4" s="318"/>
    </row>
    <row r="5" ht="21.0" customHeight="1">
      <c r="A5" s="34" t="s">
        <v>752</v>
      </c>
      <c r="B5" s="34" t="s">
        <v>753</v>
      </c>
      <c r="C5" s="34" t="s">
        <v>754</v>
      </c>
      <c r="D5" s="318"/>
    </row>
    <row r="6" ht="21.0" customHeight="1">
      <c r="A6" s="34" t="s">
        <v>755</v>
      </c>
      <c r="B6" s="34" t="s">
        <v>756</v>
      </c>
      <c r="C6" s="34" t="s">
        <v>757</v>
      </c>
      <c r="D6" s="318"/>
    </row>
    <row r="7" ht="21.0" customHeight="1">
      <c r="A7" s="34" t="s">
        <v>758</v>
      </c>
      <c r="B7" s="34" t="s">
        <v>759</v>
      </c>
      <c r="C7" s="34" t="s">
        <v>760</v>
      </c>
      <c r="D7" s="318"/>
    </row>
    <row r="8" ht="21.0" customHeight="1">
      <c r="A8" s="34" t="s">
        <v>761</v>
      </c>
      <c r="B8" s="34" t="s">
        <v>762</v>
      </c>
      <c r="C8" s="34" t="s">
        <v>763</v>
      </c>
      <c r="D8" s="318"/>
    </row>
    <row r="9" ht="21.0" customHeight="1">
      <c r="A9" s="321" t="s">
        <v>764</v>
      </c>
      <c r="B9" s="34" t="s">
        <v>765</v>
      </c>
      <c r="C9" s="34" t="s">
        <v>766</v>
      </c>
      <c r="D9" s="318"/>
    </row>
    <row r="10" ht="21.0" customHeight="1">
      <c r="A10" s="34" t="s">
        <v>767</v>
      </c>
      <c r="B10" s="34" t="s">
        <v>768</v>
      </c>
      <c r="C10" s="34" t="s">
        <v>769</v>
      </c>
      <c r="D10" s="318"/>
    </row>
    <row r="11" ht="21.0" customHeight="1">
      <c r="A11" s="41"/>
      <c r="B11" s="41"/>
      <c r="C11" s="41"/>
      <c r="D11" s="318"/>
    </row>
    <row r="12" ht="21.0" customHeight="1">
      <c r="A12" s="41"/>
      <c r="B12" s="41"/>
      <c r="C12" s="41"/>
      <c r="D12" s="318"/>
    </row>
    <row r="13" ht="21.0" customHeight="1">
      <c r="A13" s="41"/>
      <c r="B13" s="41"/>
      <c r="C13" s="41"/>
      <c r="D13" s="318"/>
    </row>
    <row r="14" ht="21.0" customHeight="1">
      <c r="A14" s="41"/>
      <c r="B14" s="41"/>
      <c r="C14" s="41"/>
      <c r="D14" s="318"/>
    </row>
    <row r="15" ht="21.0" customHeight="1">
      <c r="A15" s="41"/>
      <c r="B15" s="41"/>
      <c r="C15" s="41"/>
      <c r="D15" s="318"/>
    </row>
    <row r="16" ht="21.0" customHeight="1">
      <c r="A16" s="41"/>
      <c r="B16" s="41"/>
      <c r="C16" s="41"/>
      <c r="D16" s="318"/>
    </row>
    <row r="17" ht="21.0" hidden="1" customHeight="1" outlineLevel="1">
      <c r="A17" s="324"/>
      <c r="B17" s="318"/>
      <c r="C17" s="41"/>
      <c r="D17" s="318"/>
    </row>
    <row r="18" ht="21.0" hidden="1" customHeight="1" outlineLevel="1">
      <c r="A18" s="41"/>
      <c r="B18" s="41"/>
      <c r="C18" s="41"/>
      <c r="D18" s="318"/>
    </row>
    <row r="19" ht="21.0" hidden="1" customHeight="1" outlineLevel="1">
      <c r="A19" s="41"/>
      <c r="B19" s="41"/>
      <c r="C19" s="41"/>
      <c r="D19" s="318"/>
    </row>
    <row r="20" ht="21.0" hidden="1" customHeight="1" outlineLevel="1">
      <c r="A20" s="327"/>
      <c r="B20" s="41"/>
      <c r="C20" s="41"/>
      <c r="D20" s="318"/>
    </row>
    <row r="21" ht="21.0" hidden="1" customHeight="1" outlineLevel="1">
      <c r="A21" s="327"/>
      <c r="B21" s="41"/>
      <c r="C21" s="41"/>
      <c r="D21" s="318"/>
    </row>
    <row r="22" ht="21.0" hidden="1" customHeight="1" outlineLevel="1">
      <c r="A22" s="327"/>
      <c r="B22" s="41"/>
      <c r="C22" s="41"/>
      <c r="D22" s="318"/>
    </row>
    <row r="23" ht="21.0" hidden="1" customHeight="1" outlineLevel="1">
      <c r="A23" s="327"/>
      <c r="B23" s="41"/>
      <c r="C23" s="41"/>
      <c r="D23" s="318"/>
    </row>
    <row r="24" ht="21.0" hidden="1" customHeight="1" outlineLevel="1">
      <c r="A24" s="41"/>
      <c r="B24" s="41"/>
      <c r="C24" s="41"/>
      <c r="D24" s="318"/>
    </row>
    <row r="25" ht="21.0" hidden="1" customHeight="1" outlineLevel="1">
      <c r="A25" s="41"/>
      <c r="B25" s="41"/>
      <c r="C25" s="41"/>
      <c r="D25" s="318"/>
    </row>
    <row r="26" ht="21.0" hidden="1" customHeight="1" outlineLevel="1">
      <c r="A26" s="327"/>
      <c r="B26" s="41"/>
      <c r="C26" s="41"/>
      <c r="D26" s="318"/>
    </row>
    <row r="27" ht="21.0" hidden="1" customHeight="1" outlineLevel="1">
      <c r="A27" s="41"/>
      <c r="B27" s="41"/>
      <c r="C27" s="41"/>
      <c r="D27" s="318"/>
    </row>
    <row r="28" ht="21.0" hidden="1" customHeight="1" outlineLevel="1">
      <c r="A28" s="41"/>
      <c r="B28" s="41"/>
      <c r="C28" s="41"/>
      <c r="D28" s="318"/>
    </row>
    <row r="29" ht="21.0" hidden="1" customHeight="1" outlineLevel="1">
      <c r="A29" s="41"/>
      <c r="B29" s="41"/>
      <c r="C29" s="41"/>
      <c r="D29" s="318"/>
    </row>
    <row r="30" ht="21.0" hidden="1" customHeight="1" outlineLevel="1">
      <c r="A30" s="41"/>
      <c r="B30" s="41"/>
      <c r="C30" s="41"/>
      <c r="D30" s="318"/>
    </row>
    <row r="31" ht="21.0" hidden="1" customHeight="1" outlineLevel="1">
      <c r="A31" s="41"/>
      <c r="B31" s="41"/>
      <c r="C31" s="41"/>
      <c r="D31" s="318"/>
    </row>
    <row r="32" ht="21.0" hidden="1" customHeight="1" outlineLevel="1">
      <c r="A32" s="41"/>
      <c r="B32" s="41"/>
      <c r="C32" s="41"/>
      <c r="D32" s="318"/>
    </row>
    <row r="33" ht="21.0" hidden="1" customHeight="1" outlineLevel="1">
      <c r="A33" s="41"/>
      <c r="B33" s="41"/>
      <c r="C33" s="41"/>
      <c r="D33" s="318"/>
    </row>
    <row r="34" ht="21.0" hidden="1" customHeight="1" outlineLevel="1">
      <c r="A34" s="41"/>
      <c r="B34" s="41"/>
      <c r="C34" s="41"/>
      <c r="D34" s="318"/>
    </row>
    <row r="35" ht="21.0" hidden="1" customHeight="1" outlineLevel="1">
      <c r="A35" s="41"/>
      <c r="B35" s="41"/>
      <c r="C35" s="41"/>
      <c r="D35" s="318"/>
    </row>
    <row r="36" ht="21.0" hidden="1" customHeight="1" outlineLevel="1">
      <c r="A36" s="41"/>
      <c r="B36" s="41"/>
      <c r="C36" s="41"/>
      <c r="D36" s="318"/>
    </row>
    <row r="37" ht="21.0" hidden="1" customHeight="1" outlineLevel="1">
      <c r="A37" s="41"/>
      <c r="B37" s="41"/>
      <c r="C37" s="41"/>
      <c r="D37" s="318"/>
    </row>
    <row r="38" ht="21.0" hidden="1" customHeight="1" outlineLevel="1">
      <c r="A38" s="324"/>
      <c r="B38" s="41"/>
      <c r="C38" s="41"/>
      <c r="D38" s="318"/>
    </row>
    <row r="39" ht="21.0" hidden="1" customHeight="1" outlineLevel="1">
      <c r="A39" s="324"/>
      <c r="B39" s="41"/>
      <c r="C39" s="41"/>
      <c r="D39" s="318"/>
    </row>
    <row r="40" ht="21.0" hidden="1" customHeight="1" outlineLevel="1">
      <c r="A40" s="324"/>
      <c r="B40" s="41"/>
      <c r="C40" s="41"/>
      <c r="D40" s="318"/>
    </row>
    <row r="41" ht="21.0" hidden="1" customHeight="1" outlineLevel="1">
      <c r="A41" s="324"/>
      <c r="B41" s="41"/>
      <c r="C41" s="41"/>
      <c r="D41" s="318"/>
    </row>
    <row r="42" ht="21.0" hidden="1" customHeight="1" outlineLevel="1">
      <c r="A42" s="324"/>
      <c r="B42" s="41"/>
      <c r="C42" s="41"/>
      <c r="D42" s="318"/>
    </row>
    <row r="43" ht="21.0" hidden="1" customHeight="1" outlineLevel="1">
      <c r="A43" s="324"/>
      <c r="B43" s="41"/>
      <c r="C43" s="41"/>
      <c r="D43" s="318"/>
    </row>
    <row r="44" ht="21.0" hidden="1" customHeight="1" outlineLevel="1">
      <c r="A44" s="324"/>
      <c r="B44" s="41"/>
      <c r="C44" s="41"/>
      <c r="D44" s="318"/>
    </row>
    <row r="45" ht="21.0" hidden="1" customHeight="1" outlineLevel="1">
      <c r="A45" s="324"/>
      <c r="B45" s="41"/>
      <c r="C45" s="41"/>
      <c r="D45" s="318"/>
    </row>
    <row r="46" ht="21.0" hidden="1" customHeight="1" outlineLevel="1">
      <c r="A46" s="41"/>
      <c r="B46" s="41"/>
      <c r="C46" s="41"/>
      <c r="D46" s="318"/>
    </row>
    <row r="47" ht="21.0" hidden="1" customHeight="1" outlineLevel="1">
      <c r="A47" s="41"/>
      <c r="B47" s="41"/>
      <c r="C47" s="41"/>
      <c r="D47" s="318"/>
    </row>
    <row r="48" ht="21.0" hidden="1" customHeight="1" outlineLevel="1">
      <c r="A48" s="41"/>
      <c r="B48" s="41"/>
      <c r="C48" s="41"/>
      <c r="D48" s="318"/>
    </row>
    <row r="49" ht="21.0" hidden="1" customHeight="1" outlineLevel="1">
      <c r="A49" s="324"/>
      <c r="B49" s="41"/>
      <c r="C49" s="41"/>
      <c r="D49" s="318"/>
    </row>
    <row r="50" ht="21.0" hidden="1" customHeight="1" outlineLevel="1">
      <c r="A50" s="324"/>
      <c r="B50" s="41"/>
      <c r="C50" s="41"/>
      <c r="D50" s="318"/>
    </row>
    <row r="51" ht="21.0" hidden="1" customHeight="1" outlineLevel="1">
      <c r="A51" s="324"/>
      <c r="B51" s="41"/>
      <c r="C51" s="41"/>
      <c r="D51" s="318"/>
    </row>
    <row r="52" ht="21.0" hidden="1" customHeight="1" outlineLevel="1">
      <c r="A52" s="324"/>
      <c r="B52" s="41"/>
      <c r="C52" s="41"/>
      <c r="D52" s="318"/>
    </row>
    <row r="53" ht="21.0" hidden="1" customHeight="1" outlineLevel="1">
      <c r="A53" s="324"/>
      <c r="B53" s="41"/>
      <c r="C53" s="41"/>
      <c r="D53" s="318"/>
    </row>
    <row r="54" ht="21.0" hidden="1" customHeight="1" outlineLevel="1">
      <c r="A54" s="39"/>
      <c r="B54" s="41"/>
      <c r="C54" s="41"/>
      <c r="D54" s="318"/>
    </row>
    <row r="55" ht="21.0" hidden="1" customHeight="1" outlineLevel="1">
      <c r="A55" s="39"/>
      <c r="B55" s="41"/>
      <c r="C55" s="41"/>
      <c r="D55" s="318"/>
    </row>
    <row r="56" ht="21.0" hidden="1" customHeight="1" outlineLevel="1">
      <c r="A56" s="41"/>
      <c r="B56" s="41"/>
      <c r="C56" s="41"/>
      <c r="D56" s="318"/>
    </row>
    <row r="57" ht="21.0" hidden="1" customHeight="1" outlineLevel="1">
      <c r="A57" s="41"/>
      <c r="B57" s="41"/>
      <c r="C57" s="41"/>
      <c r="D57" s="318"/>
    </row>
    <row r="58" ht="21.0" hidden="1" customHeight="1" outlineLevel="1">
      <c r="A58" s="41"/>
      <c r="B58" s="41"/>
      <c r="C58" s="41"/>
      <c r="D58" s="318"/>
    </row>
    <row r="59" ht="21.0" hidden="1" customHeight="1" outlineLevel="1">
      <c r="A59" s="41"/>
      <c r="B59" s="41"/>
      <c r="C59" s="41"/>
      <c r="D59" s="318"/>
    </row>
    <row r="60" ht="21.0" hidden="1" customHeight="1" outlineLevel="1">
      <c r="A60" s="41"/>
      <c r="B60" s="41"/>
      <c r="C60" s="41"/>
      <c r="D60" s="318"/>
    </row>
    <row r="61" ht="21.0" hidden="1" customHeight="1" outlineLevel="1">
      <c r="A61" s="41"/>
      <c r="B61" s="41"/>
      <c r="C61" s="41"/>
      <c r="D61" s="318"/>
    </row>
    <row r="62" ht="21.0" hidden="1" customHeight="1" outlineLevel="1">
      <c r="A62" s="41"/>
      <c r="B62" s="41"/>
      <c r="C62" s="41"/>
      <c r="D62" s="318"/>
    </row>
    <row r="63" ht="21.0" hidden="1" customHeight="1" outlineLevel="1">
      <c r="A63" s="41"/>
      <c r="B63" s="41"/>
      <c r="C63" s="41"/>
      <c r="D63" s="318"/>
    </row>
    <row r="64" ht="21.0" hidden="1" customHeight="1" outlineLevel="1">
      <c r="A64" s="39"/>
      <c r="B64" s="41"/>
      <c r="C64" s="41"/>
      <c r="D64" s="318"/>
    </row>
    <row r="65" ht="21.0" hidden="1" customHeight="1" outlineLevel="1">
      <c r="A65" s="41"/>
      <c r="B65" s="41"/>
      <c r="C65" s="41"/>
      <c r="D65" s="318"/>
    </row>
    <row r="66" ht="21.0" hidden="1" customHeight="1" outlineLevel="1">
      <c r="A66" s="41"/>
      <c r="B66" s="41"/>
      <c r="C66" s="41"/>
      <c r="D66" s="318"/>
    </row>
    <row r="67" ht="21.0" hidden="1" customHeight="1" outlineLevel="1">
      <c r="A67" s="41"/>
      <c r="B67" s="41"/>
      <c r="C67" s="41"/>
      <c r="D67" s="318"/>
    </row>
    <row r="68" ht="21.0" hidden="1" customHeight="1" outlineLevel="1">
      <c r="A68" s="324"/>
      <c r="B68" s="41"/>
      <c r="C68" s="41"/>
      <c r="D68" s="318"/>
    </row>
    <row r="69" ht="21.0" hidden="1" customHeight="1" outlineLevel="1">
      <c r="A69" s="41"/>
      <c r="B69" s="41"/>
      <c r="C69" s="41"/>
      <c r="D69" s="318"/>
    </row>
    <row r="70" ht="21.0" hidden="1" customHeight="1" outlineLevel="1">
      <c r="A70" s="41"/>
      <c r="B70" s="41"/>
      <c r="C70" s="41"/>
      <c r="D70" s="318"/>
    </row>
    <row r="71" ht="21.0" hidden="1" customHeight="1" outlineLevel="1">
      <c r="A71" s="41"/>
      <c r="B71" s="41"/>
      <c r="C71" s="41"/>
      <c r="D71" s="318"/>
    </row>
    <row r="72" ht="21.0" hidden="1" customHeight="1" outlineLevel="1">
      <c r="A72" s="41"/>
      <c r="B72" s="41"/>
      <c r="C72" s="41"/>
      <c r="D72" s="318"/>
    </row>
    <row r="73" ht="21.0" hidden="1" customHeight="1" outlineLevel="1">
      <c r="A73" s="41"/>
      <c r="B73" s="41"/>
      <c r="C73" s="41"/>
      <c r="D73" s="318"/>
    </row>
    <row r="74" ht="21.0" hidden="1" customHeight="1" outlineLevel="1">
      <c r="A74" s="41"/>
      <c r="B74" s="41"/>
      <c r="C74" s="41"/>
      <c r="D74" s="318"/>
    </row>
    <row r="75" ht="21.0" hidden="1" customHeight="1" outlineLevel="1">
      <c r="A75" s="324"/>
      <c r="B75" s="41"/>
      <c r="C75" s="41"/>
      <c r="D75" s="318"/>
    </row>
    <row r="76" ht="21.0" hidden="1" customHeight="1" outlineLevel="1">
      <c r="A76" s="41"/>
      <c r="B76" s="41"/>
      <c r="C76" s="41"/>
      <c r="D76" s="318"/>
    </row>
    <row r="77" ht="21.0" customHeight="1" collapsed="1">
      <c r="A77" s="41"/>
      <c r="B77" s="41"/>
      <c r="C77" s="41"/>
      <c r="D77" s="318"/>
    </row>
  </sheetData>
  <conditionalFormatting sqref="A1:D1">
    <cfRule type="containsBlanks" dxfId="0" priority="1">
      <formula>LEN(TRIM(A1))=0</formula>
    </cfRule>
  </conditionalFormatting>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6.43"/>
    <col customWidth="1" min="2" max="2" width="19.43"/>
    <col customWidth="1" min="3" max="3" width="18.86"/>
    <col customWidth="1" min="4" max="4" width="14.86"/>
    <col customWidth="1" min="5" max="5" width="17.14"/>
    <col customWidth="1" min="6" max="6" width="11.14"/>
    <col customWidth="1" min="7" max="7" width="26.43"/>
  </cols>
  <sheetData>
    <row r="1" ht="28.5" hidden="1" customHeight="1" outlineLevel="1">
      <c r="A1" s="322" t="s">
        <v>512</v>
      </c>
      <c r="B1" s="4" t="s">
        <v>770</v>
      </c>
      <c r="C1" s="4" t="s">
        <v>60</v>
      </c>
      <c r="D1" s="114" t="s">
        <v>771</v>
      </c>
      <c r="E1" s="4" t="s">
        <v>772</v>
      </c>
      <c r="F1" s="114" t="s">
        <v>73</v>
      </c>
      <c r="G1" s="4"/>
    </row>
    <row r="2" ht="34.5" customHeight="1">
      <c r="A2" s="111" t="s">
        <v>773</v>
      </c>
      <c r="B2" s="323"/>
      <c r="C2" s="320"/>
      <c r="D2" s="323"/>
      <c r="E2" s="59"/>
      <c r="F2" s="323"/>
      <c r="G2" s="101" t="str">
        <f>HYPERLINK("https://www.bikalabs.com","Creative Commons BYSA
Bika Lab Systems")</f>
        <v>Creative Commons BYSA
Bika Lab Systems</v>
      </c>
    </row>
    <row r="3" ht="24.0" customHeight="1">
      <c r="A3" s="127" t="s">
        <v>774</v>
      </c>
      <c r="B3" s="127" t="s">
        <v>775</v>
      </c>
      <c r="C3" s="127" t="s">
        <v>64</v>
      </c>
      <c r="D3" s="127" t="s">
        <v>776</v>
      </c>
      <c r="E3" s="127" t="s">
        <v>777</v>
      </c>
      <c r="F3" s="127" t="s">
        <v>81</v>
      </c>
      <c r="G3" s="325"/>
    </row>
    <row r="4" ht="21.0" customHeight="1">
      <c r="A4" s="168" t="s">
        <v>758</v>
      </c>
      <c r="B4" s="173" t="s">
        <v>778</v>
      </c>
      <c r="C4" s="173" t="s">
        <v>779</v>
      </c>
      <c r="D4" s="136">
        <v>0.0</v>
      </c>
      <c r="E4" s="136">
        <v>0.0</v>
      </c>
      <c r="F4" s="174" t="s">
        <v>780</v>
      </c>
      <c r="G4" s="326"/>
    </row>
    <row r="5" ht="21.0" customHeight="1">
      <c r="A5" s="168" t="s">
        <v>758</v>
      </c>
      <c r="B5" s="173" t="s">
        <v>781</v>
      </c>
      <c r="C5" s="173" t="s">
        <v>782</v>
      </c>
      <c r="D5" s="136">
        <v>0.0</v>
      </c>
      <c r="E5" s="136">
        <v>0.0</v>
      </c>
      <c r="F5" s="174"/>
      <c r="G5" s="326"/>
    </row>
    <row r="6" ht="21.0" customHeight="1">
      <c r="A6" s="168" t="s">
        <v>764</v>
      </c>
      <c r="B6" s="173" t="s">
        <v>783</v>
      </c>
      <c r="C6" s="173" t="s">
        <v>784</v>
      </c>
      <c r="D6" s="136">
        <v>0.0</v>
      </c>
      <c r="E6" s="136">
        <v>0.0</v>
      </c>
      <c r="F6" s="174" t="s">
        <v>785</v>
      </c>
      <c r="G6" s="326"/>
    </row>
    <row r="7" ht="21.0" customHeight="1">
      <c r="A7" s="168" t="s">
        <v>764</v>
      </c>
      <c r="B7" s="173" t="s">
        <v>786</v>
      </c>
      <c r="C7" s="173" t="s">
        <v>787</v>
      </c>
      <c r="D7" s="136">
        <v>0.0</v>
      </c>
      <c r="E7" s="136">
        <v>0.0</v>
      </c>
      <c r="F7" s="174" t="s">
        <v>785</v>
      </c>
      <c r="G7" s="326"/>
    </row>
    <row r="8" ht="21.0" customHeight="1">
      <c r="A8" s="168" t="s">
        <v>764</v>
      </c>
      <c r="B8" s="173" t="s">
        <v>788</v>
      </c>
      <c r="C8" s="173" t="s">
        <v>789</v>
      </c>
      <c r="D8" s="136">
        <v>0.0</v>
      </c>
      <c r="E8" s="136">
        <v>0.0</v>
      </c>
      <c r="F8" s="174" t="s">
        <v>785</v>
      </c>
      <c r="G8" s="326"/>
    </row>
    <row r="9" ht="21.0" customHeight="1">
      <c r="A9" s="168" t="s">
        <v>767</v>
      </c>
      <c r="B9" s="173" t="s">
        <v>790</v>
      </c>
      <c r="C9" s="173" t="s">
        <v>791</v>
      </c>
      <c r="D9" s="136">
        <v>0.0</v>
      </c>
      <c r="E9" s="136">
        <v>0.0</v>
      </c>
      <c r="F9" s="174" t="s">
        <v>785</v>
      </c>
      <c r="G9" s="326"/>
    </row>
    <row r="10" ht="21.0" customHeight="1">
      <c r="A10" s="168" t="s">
        <v>767</v>
      </c>
      <c r="B10" s="173" t="s">
        <v>786</v>
      </c>
      <c r="C10" s="173" t="s">
        <v>787</v>
      </c>
      <c r="D10" s="136">
        <v>0.0</v>
      </c>
      <c r="E10" s="136">
        <v>0.0</v>
      </c>
      <c r="F10" s="174" t="s">
        <v>785</v>
      </c>
      <c r="G10" s="326"/>
    </row>
    <row r="11" ht="21.0" customHeight="1">
      <c r="A11" s="168" t="s">
        <v>767</v>
      </c>
      <c r="B11" s="173" t="s">
        <v>788</v>
      </c>
      <c r="C11" s="173" t="s">
        <v>789</v>
      </c>
      <c r="D11" s="136">
        <v>0.0</v>
      </c>
      <c r="E11" s="136">
        <v>0.0</v>
      </c>
      <c r="F11" s="174" t="s">
        <v>785</v>
      </c>
      <c r="G11" s="326"/>
    </row>
    <row r="12" ht="21.0" customHeight="1">
      <c r="A12" s="168" t="s">
        <v>752</v>
      </c>
      <c r="B12" s="173" t="s">
        <v>783</v>
      </c>
      <c r="C12" s="173" t="s">
        <v>784</v>
      </c>
      <c r="D12" s="136">
        <v>0.0</v>
      </c>
      <c r="E12" s="136">
        <v>0.0</v>
      </c>
      <c r="F12" s="174" t="s">
        <v>785</v>
      </c>
      <c r="G12" s="326"/>
    </row>
    <row r="13" ht="21.0" customHeight="1">
      <c r="A13" s="168" t="s">
        <v>752</v>
      </c>
      <c r="B13" s="173" t="s">
        <v>786</v>
      </c>
      <c r="C13" s="173" t="s">
        <v>787</v>
      </c>
      <c r="D13" s="174">
        <v>0.0</v>
      </c>
      <c r="E13" s="174">
        <v>0.0</v>
      </c>
      <c r="F13" s="174" t="s">
        <v>785</v>
      </c>
      <c r="G13" s="326"/>
    </row>
    <row r="14" ht="21.0" customHeight="1">
      <c r="A14" s="168" t="s">
        <v>752</v>
      </c>
      <c r="B14" s="173" t="s">
        <v>788</v>
      </c>
      <c r="C14" s="173" t="s">
        <v>789</v>
      </c>
      <c r="D14" s="174">
        <v>0.0</v>
      </c>
      <c r="E14" s="174">
        <v>0.0</v>
      </c>
      <c r="F14" s="174" t="s">
        <v>785</v>
      </c>
      <c r="G14" s="326"/>
    </row>
    <row r="15" ht="21.0" customHeight="1">
      <c r="A15" s="168" t="s">
        <v>755</v>
      </c>
      <c r="B15" s="173" t="s">
        <v>790</v>
      </c>
      <c r="C15" s="173" t="s">
        <v>791</v>
      </c>
      <c r="D15" s="174">
        <v>0.0</v>
      </c>
      <c r="E15" s="174">
        <v>0.0</v>
      </c>
      <c r="F15" s="174" t="s">
        <v>785</v>
      </c>
      <c r="G15" s="326"/>
    </row>
    <row r="16" ht="21.0" customHeight="1" collapsed="1">
      <c r="A16" s="173" t="s">
        <v>755</v>
      </c>
      <c r="B16" s="173" t="s">
        <v>786</v>
      </c>
      <c r="C16" s="173" t="s">
        <v>787</v>
      </c>
      <c r="D16" s="174">
        <v>0.0</v>
      </c>
      <c r="E16" s="174">
        <v>0.0</v>
      </c>
      <c r="F16" s="174" t="s">
        <v>785</v>
      </c>
      <c r="G16" s="326"/>
    </row>
    <row r="17" ht="21.0" hidden="1" customHeight="1" outlineLevel="1">
      <c r="A17" s="328" t="s">
        <v>755</v>
      </c>
      <c r="B17" s="328" t="s">
        <v>788</v>
      </c>
      <c r="C17" s="328" t="s">
        <v>789</v>
      </c>
      <c r="D17" s="329">
        <v>0.0</v>
      </c>
      <c r="E17" s="329">
        <v>0.0</v>
      </c>
      <c r="F17" s="329" t="s">
        <v>785</v>
      </c>
      <c r="G17" s="326"/>
    </row>
    <row r="18" ht="21.0" hidden="1" customHeight="1" outlineLevel="1">
      <c r="A18" s="155"/>
      <c r="B18" s="155"/>
      <c r="C18" s="155"/>
      <c r="D18" s="330"/>
      <c r="E18" s="330"/>
      <c r="F18" s="330"/>
      <c r="G18" s="178"/>
    </row>
    <row r="19" ht="21.0" hidden="1" customHeight="1" outlineLevel="1">
      <c r="A19" s="155"/>
      <c r="B19" s="155"/>
      <c r="C19" s="155"/>
      <c r="D19" s="330"/>
      <c r="E19" s="330"/>
      <c r="F19" s="330"/>
      <c r="G19" s="178"/>
    </row>
    <row r="20" ht="21.0" hidden="1" customHeight="1" outlineLevel="1">
      <c r="A20" s="155"/>
      <c r="B20" s="155"/>
      <c r="C20" s="155"/>
      <c r="D20" s="330"/>
      <c r="E20" s="330"/>
      <c r="F20" s="330"/>
      <c r="G20" s="178"/>
    </row>
    <row r="21" ht="21.0" hidden="1" customHeight="1" outlineLevel="1">
      <c r="A21" s="331"/>
      <c r="B21" s="155"/>
      <c r="C21" s="155"/>
      <c r="D21" s="332"/>
      <c r="E21" s="332"/>
      <c r="F21" s="333"/>
      <c r="G21" s="178"/>
    </row>
    <row r="22" ht="21.0" hidden="1" customHeight="1" outlineLevel="1">
      <c r="A22" s="331"/>
      <c r="B22" s="155"/>
      <c r="C22" s="155"/>
      <c r="D22" s="332"/>
      <c r="E22" s="332"/>
      <c r="F22" s="330"/>
      <c r="G22" s="107"/>
    </row>
    <row r="23" ht="21.0" hidden="1" customHeight="1" outlineLevel="1">
      <c r="A23" s="331"/>
      <c r="B23" s="331"/>
      <c r="C23" s="331"/>
      <c r="D23" s="332"/>
      <c r="E23" s="332"/>
      <c r="F23" s="332"/>
      <c r="G23" s="107"/>
    </row>
    <row r="24" ht="21.0" hidden="1" customHeight="1" outlineLevel="1">
      <c r="A24" s="331"/>
      <c r="B24" s="331"/>
      <c r="C24" s="331"/>
      <c r="D24" s="332"/>
      <c r="E24" s="332"/>
      <c r="F24" s="332"/>
      <c r="G24" s="107"/>
    </row>
    <row r="25" ht="21.0" hidden="1" customHeight="1" outlineLevel="1">
      <c r="A25" s="331"/>
      <c r="B25" s="331"/>
      <c r="C25" s="331"/>
      <c r="D25" s="332"/>
      <c r="E25" s="332"/>
      <c r="F25" s="332"/>
      <c r="G25" s="107"/>
    </row>
    <row r="26" ht="21.0" hidden="1" customHeight="1" outlineLevel="1">
      <c r="A26" s="331"/>
      <c r="B26" s="155"/>
      <c r="C26" s="155"/>
      <c r="D26" s="332"/>
      <c r="E26" s="332"/>
      <c r="F26" s="333"/>
      <c r="G26" s="107"/>
    </row>
    <row r="27" ht="21.0" hidden="1" customHeight="1" outlineLevel="1">
      <c r="A27" s="331"/>
      <c r="B27" s="155"/>
      <c r="C27" s="155"/>
      <c r="D27" s="332"/>
      <c r="E27" s="332"/>
      <c r="F27" s="330"/>
      <c r="G27" s="107"/>
    </row>
    <row r="28" ht="21.0" hidden="1" customHeight="1" outlineLevel="1">
      <c r="A28" s="331"/>
      <c r="B28" s="155"/>
      <c r="C28" s="155"/>
      <c r="D28" s="330"/>
      <c r="E28" s="330"/>
      <c r="F28" s="330"/>
      <c r="G28" s="107"/>
    </row>
    <row r="29" ht="21.0" hidden="1" customHeight="1" outlineLevel="1">
      <c r="A29" s="331"/>
      <c r="B29" s="155"/>
      <c r="C29" s="155"/>
      <c r="D29" s="330"/>
      <c r="E29" s="330"/>
      <c r="F29" s="330"/>
      <c r="G29" s="107"/>
    </row>
    <row r="30" ht="21.0" hidden="1" customHeight="1" outlineLevel="1">
      <c r="A30" s="331"/>
      <c r="B30" s="155"/>
      <c r="C30" s="155"/>
      <c r="D30" s="330"/>
      <c r="E30" s="330"/>
      <c r="F30" s="330"/>
      <c r="G30" s="107"/>
    </row>
    <row r="31" ht="21.0" hidden="1" customHeight="1" outlineLevel="1">
      <c r="A31" s="331"/>
      <c r="B31" s="155"/>
      <c r="C31" s="155"/>
      <c r="D31" s="330"/>
      <c r="E31" s="330"/>
      <c r="F31" s="330"/>
      <c r="G31" s="107"/>
    </row>
    <row r="32" ht="21.0" hidden="1" customHeight="1" outlineLevel="1">
      <c r="A32" s="331"/>
      <c r="B32" s="155"/>
      <c r="C32" s="155"/>
      <c r="D32" s="330"/>
      <c r="E32" s="330"/>
      <c r="F32" s="330"/>
      <c r="G32" s="107"/>
    </row>
    <row r="33" ht="21.0" hidden="1" customHeight="1" outlineLevel="1">
      <c r="A33" s="331"/>
      <c r="B33" s="155"/>
      <c r="C33" s="155"/>
      <c r="D33" s="330"/>
      <c r="E33" s="330"/>
      <c r="F33" s="330"/>
      <c r="G33" s="107"/>
    </row>
    <row r="34" ht="21.0" hidden="1" customHeight="1" outlineLevel="1">
      <c r="A34" s="331"/>
      <c r="B34" s="155"/>
      <c r="C34" s="155"/>
      <c r="D34" s="330"/>
      <c r="E34" s="330"/>
      <c r="F34" s="330"/>
      <c r="G34" s="107"/>
    </row>
    <row r="35" ht="21.0" hidden="1" customHeight="1" outlineLevel="1">
      <c r="A35" s="331"/>
      <c r="B35" s="155"/>
      <c r="C35" s="155"/>
      <c r="D35" s="330"/>
      <c r="E35" s="330"/>
      <c r="F35" s="330"/>
      <c r="G35" s="107"/>
    </row>
    <row r="36" ht="21.0" hidden="1" customHeight="1" outlineLevel="1">
      <c r="A36" s="331"/>
      <c r="B36" s="155"/>
      <c r="C36" s="155"/>
      <c r="D36" s="330"/>
      <c r="E36" s="330"/>
      <c r="F36" s="330"/>
      <c r="G36" s="107"/>
    </row>
    <row r="37" ht="21.0" hidden="1" customHeight="1" outlineLevel="1">
      <c r="A37" s="331"/>
      <c r="B37" s="155"/>
      <c r="C37" s="155"/>
      <c r="D37" s="332"/>
      <c r="E37" s="332"/>
      <c r="F37" s="330"/>
      <c r="G37" s="107"/>
    </row>
    <row r="38" ht="21.0" hidden="1" customHeight="1" outlineLevel="1">
      <c r="A38" s="331"/>
      <c r="B38" s="155"/>
      <c r="C38" s="155"/>
      <c r="D38" s="332"/>
      <c r="E38" s="332"/>
      <c r="F38" s="333"/>
      <c r="G38" s="107"/>
    </row>
    <row r="39" ht="21.0" hidden="1" customHeight="1" outlineLevel="1">
      <c r="A39" s="331"/>
      <c r="B39" s="155"/>
      <c r="C39" s="155"/>
      <c r="D39" s="332"/>
      <c r="E39" s="332"/>
      <c r="F39" s="330"/>
      <c r="G39" s="107"/>
    </row>
    <row r="40" ht="21.0" hidden="1" customHeight="1" outlineLevel="1">
      <c r="A40" s="331"/>
      <c r="B40" s="155"/>
      <c r="C40" s="155"/>
      <c r="D40" s="332"/>
      <c r="E40" s="332"/>
      <c r="F40" s="330"/>
      <c r="G40" s="107"/>
    </row>
    <row r="41" ht="21.0" hidden="1" customHeight="1" outlineLevel="1">
      <c r="A41" s="331"/>
      <c r="B41" s="176"/>
      <c r="C41" s="155"/>
      <c r="D41" s="332"/>
      <c r="E41" s="332"/>
      <c r="F41" s="333"/>
      <c r="G41" s="107"/>
    </row>
    <row r="42" ht="21.0" hidden="1" customHeight="1" outlineLevel="1">
      <c r="A42" s="331"/>
      <c r="B42" s="331"/>
      <c r="C42" s="334"/>
      <c r="D42" s="330"/>
      <c r="E42" s="330"/>
      <c r="F42" s="330"/>
      <c r="G42" s="107"/>
    </row>
    <row r="43" ht="21.0" hidden="1" customHeight="1" outlineLevel="1">
      <c r="A43" s="331"/>
      <c r="B43" s="331"/>
      <c r="C43" s="334"/>
      <c r="D43" s="330"/>
      <c r="E43" s="330"/>
      <c r="F43" s="330"/>
      <c r="G43" s="107"/>
    </row>
    <row r="44" ht="21.0" hidden="1" customHeight="1" outlineLevel="1">
      <c r="A44" s="155"/>
      <c r="B44" s="155"/>
      <c r="C44" s="155"/>
      <c r="D44" s="330"/>
      <c r="E44" s="330"/>
      <c r="F44" s="330"/>
      <c r="G44" s="107"/>
    </row>
    <row r="45" ht="21.0" hidden="1" customHeight="1" outlineLevel="1">
      <c r="A45" s="331"/>
      <c r="B45" s="331"/>
      <c r="C45" s="334"/>
      <c r="D45" s="330"/>
      <c r="E45" s="330"/>
      <c r="F45" s="330"/>
      <c r="G45" s="107"/>
    </row>
    <row r="46" ht="21.0" customHeight="1">
      <c r="A46" s="331"/>
      <c r="B46" s="331"/>
      <c r="C46" s="334"/>
      <c r="D46" s="330"/>
      <c r="E46" s="330"/>
      <c r="F46" s="330"/>
      <c r="G46" s="107"/>
    </row>
    <row r="47" ht="21.0" customHeight="1">
      <c r="A47" s="331"/>
      <c r="B47" s="331"/>
      <c r="C47" s="334"/>
      <c r="D47" s="330"/>
      <c r="E47" s="330"/>
      <c r="F47" s="330"/>
      <c r="G47" s="107"/>
    </row>
  </sheetData>
  <conditionalFormatting sqref="A1:G1">
    <cfRule type="containsBlanks" dxfId="0" priority="1">
      <formula>LEN(TRIM(A1))=0</formula>
    </cfRule>
  </conditionalFormatting>
  <conditionalFormatting sqref="A4:A47">
    <cfRule type="expression" dxfId="2" priority="2">
      <formula>NOT(COUNTIF(INDIRECT("Calculations!"&amp;"A$4:A"),A4)&gt;0)*NOT(ISBLANK(A4))</formula>
    </cfRule>
  </conditionalFormatting>
  <dataValidations>
    <dataValidation type="list" allowBlank="1" sqref="A4:A47">
      <formula1>Calculations!$A$4:$A47</formula1>
    </dataValidation>
  </dataValidations>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pageSetUpPr fitToPage="1"/>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outlineLevelCol="1" outlineLevelRow="1"/>
  <cols>
    <col collapsed="1" customWidth="1" min="1" max="1" width="8.0"/>
    <col customWidth="1" hidden="1" min="2" max="2" width="36.29" outlineLevel="1"/>
    <col collapsed="1" customWidth="1" min="3" max="3" width="33.43"/>
    <col customWidth="1" hidden="1" min="4" max="4" width="19.57" outlineLevel="1"/>
    <col customWidth="1" hidden="1" min="5" max="5" width="29.43" outlineLevel="1"/>
    <col customWidth="1" hidden="1" min="6" max="6" width="22.0" outlineLevel="1"/>
    <col customWidth="1" hidden="1" min="7" max="7" width="21.0" outlineLevel="1"/>
    <col collapsed="1" customWidth="1" min="8" max="8" width="25.43"/>
    <col customWidth="1" hidden="1" min="9" max="9" width="31.29" outlineLevel="1"/>
    <col customWidth="1" hidden="1" min="10" max="10" width="26.43" outlineLevel="1"/>
    <col collapsed="1" customWidth="1" min="11" max="11" width="12.14"/>
    <col customWidth="1" hidden="1" min="12" max="12" width="17.14" outlineLevel="1"/>
    <col customWidth="1" hidden="1" min="13" max="13" width="23.29" outlineLevel="1"/>
    <col collapsed="1" customWidth="1" min="14" max="14" width="10.14"/>
    <col customWidth="1" hidden="1" min="15" max="16" width="11.0" outlineLevel="1"/>
    <col collapsed="1" customWidth="1" min="17" max="17" width="13.14"/>
    <col customWidth="1" hidden="1" min="18" max="18" width="14.43" outlineLevel="1"/>
    <col customWidth="1" hidden="1" min="19" max="19" width="9.0" outlineLevel="1"/>
    <col collapsed="1" customWidth="1" min="20" max="20" width="19.71"/>
    <col customWidth="1" hidden="1" min="21" max="21" width="19.71" outlineLevel="1"/>
    <col customWidth="1" hidden="1" min="22" max="22" width="22.86" outlineLevel="1"/>
    <col customWidth="1" hidden="1" min="23" max="23" width="18.71" outlineLevel="1"/>
    <col collapsed="1" customWidth="1" min="24" max="24" width="15.29"/>
    <col customWidth="1" hidden="1" min="25" max="25" width="15.57" outlineLevel="1"/>
    <col customWidth="1" hidden="1" min="26" max="26" width="13.86" outlineLevel="1"/>
    <col collapsed="1" customWidth="1" min="27" max="27" width="17.57"/>
    <col customWidth="1" hidden="1" min="28" max="29" width="22.86" outlineLevel="1"/>
    <col customWidth="1" min="30" max="30" width="25.14"/>
  </cols>
  <sheetData>
    <row r="1" ht="28.5" hidden="1" customHeight="1" outlineLevel="1">
      <c r="A1" s="335" t="s">
        <v>792</v>
      </c>
      <c r="B1" s="336" t="s">
        <v>793</v>
      </c>
      <c r="C1" s="336" t="s">
        <v>60</v>
      </c>
      <c r="D1" s="337" t="s">
        <v>794</v>
      </c>
      <c r="E1" s="338" t="s">
        <v>61</v>
      </c>
      <c r="F1" s="340" t="s">
        <v>796</v>
      </c>
      <c r="G1" s="336" t="s">
        <v>800</v>
      </c>
      <c r="H1" s="340" t="s">
        <v>801</v>
      </c>
      <c r="I1" s="336" t="s">
        <v>9</v>
      </c>
      <c r="J1" s="336" t="s">
        <v>802</v>
      </c>
      <c r="K1" s="340" t="s">
        <v>81</v>
      </c>
      <c r="L1" s="342" t="s">
        <v>803</v>
      </c>
      <c r="M1" s="344" t="s">
        <v>804</v>
      </c>
      <c r="N1" s="346" t="s">
        <v>805</v>
      </c>
      <c r="O1" s="346" t="s">
        <v>806</v>
      </c>
      <c r="P1" s="346" t="s">
        <v>807</v>
      </c>
      <c r="Q1" s="346" t="s">
        <v>808</v>
      </c>
      <c r="R1" s="346" t="s">
        <v>809</v>
      </c>
      <c r="S1" s="346" t="s">
        <v>810</v>
      </c>
      <c r="T1" s="347" t="s">
        <v>811</v>
      </c>
      <c r="U1" s="347" t="s">
        <v>812</v>
      </c>
      <c r="V1" s="346" t="s">
        <v>813</v>
      </c>
      <c r="W1" s="346" t="s">
        <v>814</v>
      </c>
      <c r="X1" s="346" t="s">
        <v>815</v>
      </c>
      <c r="Y1" s="346" t="s">
        <v>816</v>
      </c>
      <c r="Z1" s="346" t="s">
        <v>817</v>
      </c>
      <c r="AA1" s="346" t="s">
        <v>818</v>
      </c>
      <c r="AB1" s="344" t="s">
        <v>819</v>
      </c>
      <c r="AC1" s="346" t="s">
        <v>275</v>
      </c>
      <c r="AD1" s="348"/>
    </row>
    <row r="2" ht="37.5" customHeight="1" collapsed="1">
      <c r="A2" s="352" t="str">
        <f>HYPERLINK("https://www.bikalims.org/manual/6-analysis-services/index_html","Analysis Services. Tests offered by the Lab")</f>
        <v>Analysis Services. Tests offered by the Lab</v>
      </c>
      <c r="B2" s="353"/>
      <c r="C2" s="352"/>
      <c r="D2" s="354"/>
      <c r="E2" s="354"/>
      <c r="F2" s="356"/>
      <c r="G2" s="353"/>
      <c r="H2" s="353"/>
      <c r="I2" s="353"/>
      <c r="J2" s="353"/>
      <c r="K2" s="357"/>
      <c r="L2" s="359" t="s">
        <v>803</v>
      </c>
      <c r="M2" s="360"/>
      <c r="N2" s="361" t="s">
        <v>822</v>
      </c>
      <c r="O2" s="362"/>
      <c r="P2" s="360"/>
      <c r="Q2" s="363" t="s">
        <v>808</v>
      </c>
      <c r="R2" s="362"/>
      <c r="S2" s="360"/>
      <c r="T2" s="364" t="s">
        <v>823</v>
      </c>
      <c r="U2" s="15"/>
      <c r="V2" s="15"/>
      <c r="W2" s="16"/>
      <c r="X2" s="365" t="str">
        <f>HYPERLINK("https://www.bikalims.org/glossary/bika-senaite-open-source-lab-glossary#MDL","Method Detection Limits. MDLs")</f>
        <v>Method Detection Limits. MDLs</v>
      </c>
      <c r="Y2" s="362"/>
      <c r="Z2" s="360"/>
      <c r="AA2" s="366" t="s">
        <v>824</v>
      </c>
      <c r="AD2" s="101" t="str">
        <f>HYPERLINK("https://www.bikalabs.com","Creative Commons BYSA
Bika Lab Systems")</f>
        <v>Creative Commons BYSA
Bika Lab Systems</v>
      </c>
    </row>
    <row r="3" ht="24.0" customHeight="1">
      <c r="A3" s="367" t="s">
        <v>825</v>
      </c>
      <c r="B3" s="368" t="s">
        <v>826</v>
      </c>
      <c r="C3" s="369" t="s">
        <v>64</v>
      </c>
      <c r="D3" s="369" t="s">
        <v>827</v>
      </c>
      <c r="E3" s="369" t="s">
        <v>2</v>
      </c>
      <c r="F3" s="369" t="s">
        <v>775</v>
      </c>
      <c r="G3" s="369" t="s">
        <v>828</v>
      </c>
      <c r="H3" s="369" t="s">
        <v>829</v>
      </c>
      <c r="I3" s="369" t="s">
        <v>830</v>
      </c>
      <c r="J3" s="369" t="s">
        <v>831</v>
      </c>
      <c r="K3" s="369" t="s">
        <v>81</v>
      </c>
      <c r="L3" s="370" t="s">
        <v>832</v>
      </c>
      <c r="M3" s="154" t="s">
        <v>833</v>
      </c>
      <c r="N3" s="154" t="s">
        <v>834</v>
      </c>
      <c r="O3" s="154" t="s">
        <v>835</v>
      </c>
      <c r="P3" s="154" t="s">
        <v>836</v>
      </c>
      <c r="Q3" s="154" t="s">
        <v>832</v>
      </c>
      <c r="R3" s="154" t="s">
        <v>837</v>
      </c>
      <c r="S3" s="154" t="s">
        <v>85</v>
      </c>
      <c r="T3" s="369" t="s">
        <v>696</v>
      </c>
      <c r="U3" s="369" t="s">
        <v>838</v>
      </c>
      <c r="V3" s="154" t="s">
        <v>839</v>
      </c>
      <c r="W3" s="154" t="s">
        <v>840</v>
      </c>
      <c r="X3" s="371" t="str">
        <f>HYPERLINK("https://www.bikalims.org/glossary/bika-senaite-open-source-lab-glossary#LDL","Lower. LDL")</f>
        <v>Lower. LDL</v>
      </c>
      <c r="Y3" s="371" t="str">
        <f>HYPERLINK("https://www.bikalims.org/glossary/bika-senaite-open-source-lab-glossary#UDL","Upper. UDL")</f>
        <v>Upper. UDL</v>
      </c>
      <c r="Z3" s="154" t="s">
        <v>841</v>
      </c>
      <c r="AA3" s="154" t="s">
        <v>842</v>
      </c>
      <c r="AB3" s="154" t="s">
        <v>843</v>
      </c>
      <c r="AC3" s="154" t="s">
        <v>844</v>
      </c>
      <c r="AD3" s="372"/>
    </row>
    <row r="4" ht="18.75" customHeight="1">
      <c r="A4" s="373"/>
      <c r="B4" s="84"/>
      <c r="C4" s="374"/>
      <c r="D4" s="324"/>
      <c r="E4" s="39"/>
      <c r="F4" s="38"/>
      <c r="G4" s="373"/>
      <c r="H4" s="373"/>
      <c r="I4" s="374"/>
      <c r="J4" s="373"/>
      <c r="K4" s="375"/>
      <c r="L4" s="324"/>
      <c r="M4" s="37"/>
      <c r="N4" s="37"/>
      <c r="O4" s="37"/>
      <c r="P4" s="37"/>
      <c r="Q4" s="37"/>
      <c r="R4" s="37"/>
      <c r="S4" s="37"/>
      <c r="T4" s="373"/>
      <c r="U4" s="41"/>
      <c r="V4" s="37"/>
      <c r="W4" s="37"/>
      <c r="X4" s="37"/>
      <c r="Y4" s="37"/>
      <c r="Z4" s="373"/>
      <c r="AA4" s="37"/>
      <c r="AB4" s="37"/>
      <c r="AC4" s="376"/>
      <c r="AD4" s="377"/>
    </row>
    <row r="5" ht="21.0" customHeight="1">
      <c r="A5" s="373"/>
      <c r="B5" s="84"/>
      <c r="C5" s="374"/>
      <c r="D5" s="324"/>
      <c r="E5" s="39"/>
      <c r="F5" s="38"/>
      <c r="G5" s="373"/>
      <c r="H5" s="373"/>
      <c r="I5" s="374"/>
      <c r="J5" s="373"/>
      <c r="K5" s="375"/>
      <c r="L5" s="324"/>
      <c r="M5" s="37"/>
      <c r="N5" s="37"/>
      <c r="O5" s="37"/>
      <c r="P5" s="37"/>
      <c r="Q5" s="37"/>
      <c r="R5" s="37"/>
      <c r="S5" s="37"/>
      <c r="T5" s="373"/>
      <c r="U5" s="41"/>
      <c r="V5" s="37"/>
      <c r="W5" s="37"/>
      <c r="X5" s="37"/>
      <c r="Y5" s="37"/>
      <c r="Z5" s="373"/>
      <c r="AA5" s="37"/>
      <c r="AB5" s="37"/>
      <c r="AC5" s="376"/>
      <c r="AD5" s="377"/>
    </row>
    <row r="6" ht="18.75" customHeight="1">
      <c r="A6" s="373"/>
      <c r="B6" s="84"/>
      <c r="C6" s="374"/>
      <c r="D6" s="324"/>
      <c r="E6" s="39"/>
      <c r="F6" s="38"/>
      <c r="G6" s="373"/>
      <c r="H6" s="373"/>
      <c r="I6" s="374"/>
      <c r="J6" s="373"/>
      <c r="K6" s="375"/>
      <c r="L6" s="324"/>
      <c r="M6" s="37"/>
      <c r="N6" s="37"/>
      <c r="O6" s="37"/>
      <c r="P6" s="37"/>
      <c r="Q6" s="37"/>
      <c r="R6" s="37"/>
      <c r="S6" s="37"/>
      <c r="T6" s="373"/>
      <c r="U6" s="41"/>
      <c r="V6" s="37"/>
      <c r="W6" s="37"/>
      <c r="X6" s="37"/>
      <c r="Y6" s="37"/>
      <c r="Z6" s="373"/>
      <c r="AA6" s="37"/>
      <c r="AB6" s="37"/>
      <c r="AC6" s="376"/>
      <c r="AD6" s="377"/>
    </row>
    <row r="7" ht="18.75" customHeight="1">
      <c r="A7" s="373"/>
      <c r="B7" s="84"/>
      <c r="C7" s="374"/>
      <c r="D7" s="324"/>
      <c r="E7" s="39"/>
      <c r="F7" s="38"/>
      <c r="G7" s="373"/>
      <c r="H7" s="373"/>
      <c r="I7" s="374"/>
      <c r="J7" s="373"/>
      <c r="K7" s="375"/>
      <c r="L7" s="324"/>
      <c r="M7" s="37"/>
      <c r="N7" s="37"/>
      <c r="O7" s="37"/>
      <c r="P7" s="37"/>
      <c r="Q7" s="37"/>
      <c r="R7" s="37"/>
      <c r="S7" s="37"/>
      <c r="T7" s="373"/>
      <c r="U7" s="41"/>
      <c r="V7" s="37"/>
      <c r="W7" s="37"/>
      <c r="X7" s="37"/>
      <c r="Y7" s="37"/>
      <c r="Z7" s="373"/>
      <c r="AA7" s="37"/>
      <c r="AB7" s="37"/>
      <c r="AC7" s="376"/>
      <c r="AD7" s="377"/>
    </row>
    <row r="8" ht="18.75" customHeight="1">
      <c r="A8" s="373"/>
      <c r="B8" s="84"/>
      <c r="C8" s="374"/>
      <c r="D8" s="324"/>
      <c r="E8" s="39"/>
      <c r="F8" s="38"/>
      <c r="G8" s="373"/>
      <c r="H8" s="373"/>
      <c r="I8" s="374"/>
      <c r="J8" s="373"/>
      <c r="K8" s="375"/>
      <c r="L8" s="324"/>
      <c r="M8" s="37"/>
      <c r="N8" s="37"/>
      <c r="O8" s="37"/>
      <c r="P8" s="37"/>
      <c r="Q8" s="37"/>
      <c r="R8" s="37"/>
      <c r="S8" s="37"/>
      <c r="T8" s="373"/>
      <c r="U8" s="41"/>
      <c r="V8" s="37"/>
      <c r="W8" s="37"/>
      <c r="X8" s="37"/>
      <c r="Y8" s="37"/>
      <c r="Z8" s="373"/>
      <c r="AA8" s="37"/>
      <c r="AB8" s="37"/>
      <c r="AC8" s="376"/>
      <c r="AD8" s="377"/>
    </row>
    <row r="9" ht="18.75" customHeight="1">
      <c r="A9" s="373"/>
      <c r="B9" s="84"/>
      <c r="C9" s="374"/>
      <c r="D9" s="324"/>
      <c r="E9" s="39"/>
      <c r="F9" s="38"/>
      <c r="G9" s="373"/>
      <c r="H9" s="373"/>
      <c r="I9" s="374"/>
      <c r="J9" s="373"/>
      <c r="K9" s="375"/>
      <c r="L9" s="324"/>
      <c r="M9" s="37"/>
      <c r="N9" s="37"/>
      <c r="O9" s="37"/>
      <c r="P9" s="37"/>
      <c r="Q9" s="37"/>
      <c r="R9" s="37"/>
      <c r="S9" s="37"/>
      <c r="T9" s="373"/>
      <c r="U9" s="41"/>
      <c r="V9" s="37"/>
      <c r="W9" s="37"/>
      <c r="X9" s="37"/>
      <c r="Y9" s="37"/>
      <c r="Z9" s="373"/>
      <c r="AA9" s="37"/>
      <c r="AB9" s="37"/>
      <c r="AC9" s="376"/>
      <c r="AD9" s="377"/>
    </row>
    <row r="10" ht="18.75" customHeight="1">
      <c r="A10" s="373"/>
      <c r="B10" s="84"/>
      <c r="C10" s="374"/>
      <c r="D10" s="324"/>
      <c r="E10" s="39"/>
      <c r="F10" s="38"/>
      <c r="G10" s="373"/>
      <c r="H10" s="373"/>
      <c r="I10" s="374"/>
      <c r="J10" s="373"/>
      <c r="K10" s="375"/>
      <c r="L10" s="324"/>
      <c r="M10" s="37"/>
      <c r="N10" s="37"/>
      <c r="O10" s="37"/>
      <c r="P10" s="37"/>
      <c r="Q10" s="37"/>
      <c r="R10" s="37"/>
      <c r="S10" s="37"/>
      <c r="T10" s="373"/>
      <c r="U10" s="41"/>
      <c r="V10" s="37"/>
      <c r="W10" s="37"/>
      <c r="X10" s="37"/>
      <c r="Y10" s="37"/>
      <c r="Z10" s="373"/>
      <c r="AA10" s="37"/>
      <c r="AB10" s="37"/>
      <c r="AC10" s="376"/>
      <c r="AD10" s="377"/>
    </row>
    <row r="11" ht="18.75" customHeight="1">
      <c r="A11" s="373"/>
      <c r="B11" s="84"/>
      <c r="C11" s="374"/>
      <c r="D11" s="324"/>
      <c r="E11" s="39"/>
      <c r="F11" s="38"/>
      <c r="G11" s="373"/>
      <c r="H11" s="373"/>
      <c r="I11" s="374"/>
      <c r="J11" s="373"/>
      <c r="K11" s="375"/>
      <c r="L11" s="324"/>
      <c r="M11" s="37"/>
      <c r="N11" s="37"/>
      <c r="O11" s="37"/>
      <c r="P11" s="37"/>
      <c r="Q11" s="37"/>
      <c r="R11" s="37"/>
      <c r="S11" s="37"/>
      <c r="T11" s="373"/>
      <c r="U11" s="41"/>
      <c r="V11" s="37"/>
      <c r="W11" s="37"/>
      <c r="X11" s="37"/>
      <c r="Y11" s="37"/>
      <c r="Z11" s="373"/>
      <c r="AA11" s="37"/>
      <c r="AB11" s="37"/>
      <c r="AC11" s="376"/>
      <c r="AD11" s="377"/>
    </row>
    <row r="12" ht="18.75" customHeight="1">
      <c r="A12" s="373"/>
      <c r="B12" s="84"/>
      <c r="C12" s="374"/>
      <c r="D12" s="324"/>
      <c r="E12" s="39"/>
      <c r="F12" s="38"/>
      <c r="G12" s="373"/>
      <c r="H12" s="373"/>
      <c r="I12" s="374"/>
      <c r="J12" s="373"/>
      <c r="K12" s="375"/>
      <c r="L12" s="324"/>
      <c r="M12" s="37"/>
      <c r="N12" s="37"/>
      <c r="O12" s="37"/>
      <c r="P12" s="37"/>
      <c r="Q12" s="37"/>
      <c r="R12" s="37"/>
      <c r="S12" s="37"/>
      <c r="T12" s="373"/>
      <c r="U12" s="41"/>
      <c r="V12" s="37"/>
      <c r="W12" s="37"/>
      <c r="X12" s="37"/>
      <c r="Y12" s="37"/>
      <c r="Z12" s="373"/>
      <c r="AA12" s="37"/>
      <c r="AB12" s="37"/>
      <c r="AC12" s="376"/>
      <c r="AD12" s="377"/>
    </row>
    <row r="13" ht="18.75" customHeight="1">
      <c r="A13" s="373"/>
      <c r="B13" s="84"/>
      <c r="C13" s="374"/>
      <c r="D13" s="324"/>
      <c r="E13" s="39"/>
      <c r="F13" s="38"/>
      <c r="G13" s="373"/>
      <c r="H13" s="373"/>
      <c r="I13" s="374"/>
      <c r="J13" s="373"/>
      <c r="K13" s="375"/>
      <c r="L13" s="324"/>
      <c r="M13" s="37"/>
      <c r="N13" s="37"/>
      <c r="O13" s="37"/>
      <c r="P13" s="37"/>
      <c r="Q13" s="37"/>
      <c r="R13" s="37"/>
      <c r="S13" s="37"/>
      <c r="T13" s="373"/>
      <c r="U13" s="41"/>
      <c r="V13" s="37"/>
      <c r="W13" s="37"/>
      <c r="X13" s="37"/>
      <c r="Y13" s="37"/>
      <c r="Z13" s="373"/>
      <c r="AA13" s="37"/>
      <c r="AB13" s="37"/>
      <c r="AC13" s="376"/>
      <c r="AD13" s="377"/>
    </row>
    <row r="14" ht="18.75" customHeight="1">
      <c r="A14" s="373"/>
      <c r="B14" s="84"/>
      <c r="C14" s="374"/>
      <c r="D14" s="324"/>
      <c r="E14" s="39"/>
      <c r="F14" s="38"/>
      <c r="G14" s="373"/>
      <c r="H14" s="373"/>
      <c r="I14" s="374"/>
      <c r="J14" s="373"/>
      <c r="K14" s="375"/>
      <c r="L14" s="324"/>
      <c r="M14" s="37"/>
      <c r="N14" s="37"/>
      <c r="O14" s="37"/>
      <c r="P14" s="37"/>
      <c r="Q14" s="37"/>
      <c r="R14" s="37"/>
      <c r="S14" s="37"/>
      <c r="T14" s="373"/>
      <c r="U14" s="41"/>
      <c r="V14" s="37"/>
      <c r="W14" s="37"/>
      <c r="X14" s="37"/>
      <c r="Y14" s="37"/>
      <c r="Z14" s="373"/>
      <c r="AA14" s="37"/>
      <c r="AB14" s="37"/>
      <c r="AC14" s="376"/>
      <c r="AD14" s="377"/>
    </row>
    <row r="15" ht="18.75" customHeight="1">
      <c r="A15" s="373"/>
      <c r="B15" s="84"/>
      <c r="C15" s="374"/>
      <c r="D15" s="324"/>
      <c r="E15" s="39"/>
      <c r="F15" s="38"/>
      <c r="G15" s="373"/>
      <c r="H15" s="373"/>
      <c r="I15" s="374"/>
      <c r="J15" s="373"/>
      <c r="K15" s="375"/>
      <c r="L15" s="324"/>
      <c r="M15" s="37"/>
      <c r="N15" s="37"/>
      <c r="O15" s="37"/>
      <c r="P15" s="37"/>
      <c r="Q15" s="37"/>
      <c r="R15" s="37"/>
      <c r="S15" s="37"/>
      <c r="T15" s="373"/>
      <c r="U15" s="41"/>
      <c r="V15" s="37"/>
      <c r="W15" s="37"/>
      <c r="X15" s="37"/>
      <c r="Y15" s="37"/>
      <c r="Z15" s="373"/>
      <c r="AA15" s="37"/>
      <c r="AB15" s="37"/>
      <c r="AC15" s="376"/>
      <c r="AD15" s="377"/>
    </row>
    <row r="16" ht="18.75" hidden="1" customHeight="1" outlineLevel="1">
      <c r="A16" s="373"/>
      <c r="B16" s="84"/>
      <c r="C16" s="374"/>
      <c r="D16" s="324"/>
      <c r="E16" s="39"/>
      <c r="F16" s="38"/>
      <c r="G16" s="373"/>
      <c r="H16" s="373"/>
      <c r="I16" s="374"/>
      <c r="J16" s="373"/>
      <c r="K16" s="375"/>
      <c r="L16" s="324"/>
      <c r="M16" s="37"/>
      <c r="N16" s="37">
        <v>0.0</v>
      </c>
      <c r="O16" s="37">
        <v>0.0</v>
      </c>
      <c r="P16" s="37">
        <v>0.0</v>
      </c>
      <c r="Q16" s="37">
        <v>0.0</v>
      </c>
      <c r="R16" s="37">
        <v>0.0</v>
      </c>
      <c r="S16" s="37">
        <v>15.0</v>
      </c>
      <c r="T16" s="373"/>
      <c r="U16" s="41"/>
      <c r="V16" s="37">
        <v>0.0</v>
      </c>
      <c r="W16" s="37">
        <v>0.0</v>
      </c>
      <c r="X16" s="37"/>
      <c r="Y16" s="37"/>
      <c r="Z16" s="373" t="s">
        <v>855</v>
      </c>
      <c r="AA16" s="37">
        <v>0.0</v>
      </c>
      <c r="AB16" s="37"/>
      <c r="AC16" s="376"/>
      <c r="AD16" s="377"/>
    </row>
    <row r="17" ht="18.75" hidden="1" customHeight="1" outlineLevel="1">
      <c r="A17" s="373"/>
      <c r="B17" s="84"/>
      <c r="C17" s="374"/>
      <c r="D17" s="324"/>
      <c r="E17" s="39"/>
      <c r="F17" s="38"/>
      <c r="G17" s="373"/>
      <c r="H17" s="373"/>
      <c r="I17" s="374"/>
      <c r="J17" s="373"/>
      <c r="K17" s="375"/>
      <c r="L17" s="324"/>
      <c r="M17" s="37"/>
      <c r="N17" s="37">
        <v>0.0</v>
      </c>
      <c r="O17" s="37">
        <v>0.0</v>
      </c>
      <c r="P17" s="37">
        <v>0.0</v>
      </c>
      <c r="Q17" s="37">
        <v>0.0</v>
      </c>
      <c r="R17" s="37">
        <v>0.0</v>
      </c>
      <c r="S17" s="37">
        <v>15.0</v>
      </c>
      <c r="T17" s="373"/>
      <c r="U17" s="41"/>
      <c r="V17" s="37">
        <v>0.0</v>
      </c>
      <c r="W17" s="37">
        <v>0.0</v>
      </c>
      <c r="X17" s="37"/>
      <c r="Y17" s="37"/>
      <c r="Z17" s="373" t="s">
        <v>855</v>
      </c>
      <c r="AA17" s="37">
        <v>0.0</v>
      </c>
      <c r="AB17" s="37"/>
      <c r="AC17" s="376"/>
      <c r="AD17" s="377"/>
    </row>
    <row r="18" ht="18.75" hidden="1" customHeight="1" outlineLevel="1">
      <c r="A18" s="373"/>
      <c r="B18" s="84"/>
      <c r="C18" s="374"/>
      <c r="D18" s="324"/>
      <c r="E18" s="39"/>
      <c r="F18" s="38"/>
      <c r="G18" s="373"/>
      <c r="H18" s="373"/>
      <c r="I18" s="374"/>
      <c r="J18" s="373"/>
      <c r="K18" s="375"/>
      <c r="L18" s="324"/>
      <c r="M18" s="37"/>
      <c r="N18" s="37">
        <v>0.0</v>
      </c>
      <c r="O18" s="37">
        <v>0.0</v>
      </c>
      <c r="P18" s="37">
        <v>0.0</v>
      </c>
      <c r="Q18" s="37">
        <v>0.0</v>
      </c>
      <c r="R18" s="37">
        <v>0.0</v>
      </c>
      <c r="S18" s="37">
        <v>15.0</v>
      </c>
      <c r="T18" s="373"/>
      <c r="U18" s="41"/>
      <c r="V18" s="37">
        <v>0.0</v>
      </c>
      <c r="W18" s="37">
        <v>0.0</v>
      </c>
      <c r="X18" s="37"/>
      <c r="Y18" s="37"/>
      <c r="Z18" s="373" t="s">
        <v>855</v>
      </c>
      <c r="AA18" s="37">
        <v>0.0</v>
      </c>
      <c r="AB18" s="37"/>
      <c r="AC18" s="376"/>
      <c r="AD18" s="377"/>
    </row>
    <row r="19" ht="18.75" hidden="1" customHeight="1" outlineLevel="1">
      <c r="A19" s="373"/>
      <c r="B19" s="84"/>
      <c r="C19" s="374"/>
      <c r="D19" s="324"/>
      <c r="E19" s="39"/>
      <c r="F19" s="38"/>
      <c r="G19" s="373"/>
      <c r="H19" s="373"/>
      <c r="I19" s="374"/>
      <c r="J19" s="373"/>
      <c r="K19" s="375"/>
      <c r="L19" s="324"/>
      <c r="M19" s="37"/>
      <c r="N19" s="37">
        <v>0.0</v>
      </c>
      <c r="O19" s="37">
        <v>0.0</v>
      </c>
      <c r="P19" s="37">
        <v>0.0</v>
      </c>
      <c r="Q19" s="37">
        <v>0.0</v>
      </c>
      <c r="R19" s="37">
        <v>0.0</v>
      </c>
      <c r="S19" s="37">
        <v>15.0</v>
      </c>
      <c r="T19" s="373"/>
      <c r="U19" s="41"/>
      <c r="V19" s="37">
        <v>0.0</v>
      </c>
      <c r="W19" s="37">
        <v>0.0</v>
      </c>
      <c r="X19" s="37"/>
      <c r="Y19" s="37"/>
      <c r="Z19" s="373" t="s">
        <v>855</v>
      </c>
      <c r="AA19" s="37">
        <v>0.0</v>
      </c>
      <c r="AB19" s="37"/>
      <c r="AC19" s="376"/>
      <c r="AD19" s="377"/>
    </row>
    <row r="20" ht="18.75" hidden="1" customHeight="1" outlineLevel="1">
      <c r="A20" s="373"/>
      <c r="B20" s="84"/>
      <c r="C20" s="374"/>
      <c r="D20" s="324"/>
      <c r="E20" s="39"/>
      <c r="F20" s="38"/>
      <c r="G20" s="373"/>
      <c r="H20" s="373"/>
      <c r="I20" s="374"/>
      <c r="J20" s="373"/>
      <c r="K20" s="375"/>
      <c r="L20" s="324"/>
      <c r="M20" s="37"/>
      <c r="N20" s="37">
        <v>0.0</v>
      </c>
      <c r="O20" s="37">
        <v>0.0</v>
      </c>
      <c r="P20" s="37">
        <v>0.0</v>
      </c>
      <c r="Q20" s="37">
        <v>0.0</v>
      </c>
      <c r="R20" s="37">
        <v>0.0</v>
      </c>
      <c r="S20" s="37">
        <v>15.0</v>
      </c>
      <c r="T20" s="373"/>
      <c r="U20" s="41"/>
      <c r="V20" s="37">
        <v>0.0</v>
      </c>
      <c r="W20" s="37">
        <v>0.0</v>
      </c>
      <c r="X20" s="37"/>
      <c r="Y20" s="37"/>
      <c r="Z20" s="373" t="s">
        <v>855</v>
      </c>
      <c r="AA20" s="37">
        <v>0.0</v>
      </c>
      <c r="AB20" s="37"/>
      <c r="AC20" s="376"/>
      <c r="AD20" s="377"/>
    </row>
    <row r="21" ht="18.75" hidden="1" customHeight="1" outlineLevel="1">
      <c r="A21" s="373"/>
      <c r="B21" s="84"/>
      <c r="C21" s="374"/>
      <c r="D21" s="324"/>
      <c r="E21" s="39"/>
      <c r="F21" s="38"/>
      <c r="G21" s="373"/>
      <c r="H21" s="373"/>
      <c r="I21" s="374"/>
      <c r="J21" s="373"/>
      <c r="K21" s="375"/>
      <c r="L21" s="324"/>
      <c r="M21" s="37"/>
      <c r="N21" s="37">
        <v>0.0</v>
      </c>
      <c r="O21" s="37">
        <v>0.0</v>
      </c>
      <c r="P21" s="37">
        <v>0.0</v>
      </c>
      <c r="Q21" s="37">
        <v>0.0</v>
      </c>
      <c r="R21" s="37">
        <v>0.0</v>
      </c>
      <c r="S21" s="37">
        <v>15.0</v>
      </c>
      <c r="T21" s="373"/>
      <c r="U21" s="41"/>
      <c r="V21" s="37">
        <v>0.0</v>
      </c>
      <c r="W21" s="37">
        <v>0.0</v>
      </c>
      <c r="X21" s="37"/>
      <c r="Y21" s="37"/>
      <c r="Z21" s="373" t="s">
        <v>855</v>
      </c>
      <c r="AA21" s="37">
        <v>0.0</v>
      </c>
      <c r="AB21" s="37"/>
      <c r="AC21" s="376"/>
      <c r="AD21" s="377"/>
    </row>
    <row r="22" ht="18.75" hidden="1" customHeight="1" outlineLevel="1">
      <c r="A22" s="373"/>
      <c r="B22" s="84"/>
      <c r="C22" s="374"/>
      <c r="D22" s="324"/>
      <c r="E22" s="39"/>
      <c r="F22" s="38"/>
      <c r="G22" s="373"/>
      <c r="H22" s="373"/>
      <c r="I22" s="374"/>
      <c r="J22" s="373"/>
      <c r="K22" s="375"/>
      <c r="L22" s="324"/>
      <c r="M22" s="37"/>
      <c r="N22" s="37">
        <v>0.0</v>
      </c>
      <c r="O22" s="37">
        <v>0.0</v>
      </c>
      <c r="P22" s="37">
        <v>0.0</v>
      </c>
      <c r="Q22" s="37">
        <v>0.0</v>
      </c>
      <c r="R22" s="37">
        <v>0.0</v>
      </c>
      <c r="S22" s="37">
        <v>15.0</v>
      </c>
      <c r="T22" s="373"/>
      <c r="U22" s="41"/>
      <c r="V22" s="37">
        <v>0.0</v>
      </c>
      <c r="W22" s="37">
        <v>0.0</v>
      </c>
      <c r="X22" s="37"/>
      <c r="Y22" s="37"/>
      <c r="Z22" s="373" t="s">
        <v>855</v>
      </c>
      <c r="AA22" s="37">
        <v>0.0</v>
      </c>
      <c r="AB22" s="37"/>
      <c r="AC22" s="376"/>
      <c r="AD22" s="377"/>
    </row>
    <row r="23" ht="18.75" hidden="1" customHeight="1" outlineLevel="1">
      <c r="A23" s="373"/>
      <c r="B23" s="84"/>
      <c r="C23" s="374"/>
      <c r="D23" s="324"/>
      <c r="E23" s="39"/>
      <c r="F23" s="38"/>
      <c r="G23" s="373"/>
      <c r="H23" s="373"/>
      <c r="I23" s="374"/>
      <c r="J23" s="373"/>
      <c r="K23" s="375"/>
      <c r="L23" s="324"/>
      <c r="M23" s="37"/>
      <c r="N23" s="37">
        <v>0.0</v>
      </c>
      <c r="O23" s="37">
        <v>0.0</v>
      </c>
      <c r="P23" s="37">
        <v>0.0</v>
      </c>
      <c r="Q23" s="37">
        <v>0.0</v>
      </c>
      <c r="R23" s="37">
        <v>0.0</v>
      </c>
      <c r="S23" s="37">
        <v>15.0</v>
      </c>
      <c r="T23" s="373"/>
      <c r="U23" s="41"/>
      <c r="V23" s="37">
        <v>0.0</v>
      </c>
      <c r="W23" s="37">
        <v>0.0</v>
      </c>
      <c r="X23" s="37"/>
      <c r="Y23" s="37"/>
      <c r="Z23" s="373" t="s">
        <v>855</v>
      </c>
      <c r="AA23" s="37">
        <v>0.0</v>
      </c>
      <c r="AB23" s="37"/>
      <c r="AC23" s="376"/>
      <c r="AD23" s="377"/>
    </row>
    <row r="24" ht="18.75" hidden="1" customHeight="1" outlineLevel="1">
      <c r="A24" s="373"/>
      <c r="B24" s="84"/>
      <c r="C24" s="374"/>
      <c r="D24" s="324"/>
      <c r="E24" s="39"/>
      <c r="F24" s="38"/>
      <c r="G24" s="373"/>
      <c r="H24" s="373"/>
      <c r="I24" s="374"/>
      <c r="J24" s="373"/>
      <c r="K24" s="375"/>
      <c r="L24" s="324"/>
      <c r="M24" s="37"/>
      <c r="N24" s="37">
        <v>0.0</v>
      </c>
      <c r="O24" s="37">
        <v>0.0</v>
      </c>
      <c r="P24" s="37">
        <v>0.0</v>
      </c>
      <c r="Q24" s="37">
        <v>0.0</v>
      </c>
      <c r="R24" s="37">
        <v>0.0</v>
      </c>
      <c r="S24" s="37">
        <v>15.0</v>
      </c>
      <c r="T24" s="373"/>
      <c r="U24" s="41"/>
      <c r="V24" s="37">
        <v>0.0</v>
      </c>
      <c r="W24" s="37">
        <v>0.0</v>
      </c>
      <c r="X24" s="37"/>
      <c r="Y24" s="37"/>
      <c r="Z24" s="373" t="s">
        <v>855</v>
      </c>
      <c r="AA24" s="37">
        <v>0.0</v>
      </c>
      <c r="AB24" s="37"/>
      <c r="AC24" s="376"/>
      <c r="AD24" s="377"/>
    </row>
    <row r="25" ht="18.75" hidden="1" customHeight="1" outlineLevel="1">
      <c r="A25" s="373"/>
      <c r="B25" s="84"/>
      <c r="C25" s="374"/>
      <c r="D25" s="324"/>
      <c r="E25" s="39"/>
      <c r="F25" s="38"/>
      <c r="G25" s="373"/>
      <c r="H25" s="373"/>
      <c r="I25" s="374"/>
      <c r="J25" s="373"/>
      <c r="K25" s="375"/>
      <c r="L25" s="324"/>
      <c r="M25" s="37"/>
      <c r="N25" s="37">
        <v>0.0</v>
      </c>
      <c r="O25" s="37">
        <v>0.0</v>
      </c>
      <c r="P25" s="37">
        <v>0.0</v>
      </c>
      <c r="Q25" s="37">
        <v>0.0</v>
      </c>
      <c r="R25" s="37">
        <v>0.0</v>
      </c>
      <c r="S25" s="37">
        <v>15.0</v>
      </c>
      <c r="T25" s="373"/>
      <c r="U25" s="41"/>
      <c r="V25" s="37">
        <v>0.0</v>
      </c>
      <c r="W25" s="37">
        <v>0.0</v>
      </c>
      <c r="X25" s="37"/>
      <c r="Y25" s="37"/>
      <c r="Z25" s="373" t="s">
        <v>855</v>
      </c>
      <c r="AA25" s="37">
        <v>0.0</v>
      </c>
      <c r="AB25" s="37"/>
      <c r="AC25" s="376"/>
      <c r="AD25" s="377"/>
    </row>
    <row r="26" ht="18.75" hidden="1" customHeight="1" outlineLevel="1">
      <c r="A26" s="373"/>
      <c r="B26" s="84"/>
      <c r="C26" s="374"/>
      <c r="D26" s="324"/>
      <c r="E26" s="39"/>
      <c r="F26" s="38"/>
      <c r="G26" s="373"/>
      <c r="H26" s="373"/>
      <c r="I26" s="374"/>
      <c r="J26" s="373"/>
      <c r="K26" s="375"/>
      <c r="L26" s="324"/>
      <c r="M26" s="37"/>
      <c r="N26" s="37">
        <v>0.0</v>
      </c>
      <c r="O26" s="37">
        <v>0.0</v>
      </c>
      <c r="P26" s="37">
        <v>0.0</v>
      </c>
      <c r="Q26" s="37">
        <v>0.0</v>
      </c>
      <c r="R26" s="37">
        <v>0.0</v>
      </c>
      <c r="S26" s="37">
        <v>15.0</v>
      </c>
      <c r="T26" s="373"/>
      <c r="U26" s="41"/>
      <c r="V26" s="37">
        <v>0.0</v>
      </c>
      <c r="W26" s="37">
        <v>0.0</v>
      </c>
      <c r="X26" s="37"/>
      <c r="Y26" s="37"/>
      <c r="Z26" s="373" t="s">
        <v>855</v>
      </c>
      <c r="AA26" s="37">
        <v>0.0</v>
      </c>
      <c r="AB26" s="37"/>
      <c r="AC26" s="376"/>
      <c r="AD26" s="377"/>
    </row>
    <row r="27" ht="18.75" hidden="1" customHeight="1" outlineLevel="1">
      <c r="A27" s="373"/>
      <c r="B27" s="84"/>
      <c r="C27" s="374"/>
      <c r="D27" s="324"/>
      <c r="E27" s="39"/>
      <c r="F27" s="38"/>
      <c r="G27" s="373"/>
      <c r="H27" s="373"/>
      <c r="I27" s="374"/>
      <c r="J27" s="373"/>
      <c r="K27" s="375"/>
      <c r="L27" s="324"/>
      <c r="M27" s="37"/>
      <c r="N27" s="37">
        <v>0.0</v>
      </c>
      <c r="O27" s="37">
        <v>0.0</v>
      </c>
      <c r="P27" s="37">
        <v>0.0</v>
      </c>
      <c r="Q27" s="37">
        <v>0.0</v>
      </c>
      <c r="R27" s="37">
        <v>0.0</v>
      </c>
      <c r="S27" s="37">
        <v>15.0</v>
      </c>
      <c r="T27" s="373"/>
      <c r="U27" s="41"/>
      <c r="V27" s="37">
        <v>0.0</v>
      </c>
      <c r="W27" s="37">
        <v>0.0</v>
      </c>
      <c r="X27" s="37"/>
      <c r="Y27" s="37"/>
      <c r="Z27" s="373" t="s">
        <v>855</v>
      </c>
      <c r="AA27" s="37">
        <v>0.0</v>
      </c>
      <c r="AB27" s="37"/>
      <c r="AC27" s="376"/>
      <c r="AD27" s="377"/>
    </row>
    <row r="28" ht="18.75" hidden="1" customHeight="1" outlineLevel="1">
      <c r="A28" s="373"/>
      <c r="B28" s="84"/>
      <c r="C28" s="374"/>
      <c r="D28" s="324"/>
      <c r="E28" s="39"/>
      <c r="F28" s="38"/>
      <c r="G28" s="373"/>
      <c r="H28" s="373"/>
      <c r="I28" s="374"/>
      <c r="J28" s="373"/>
      <c r="K28" s="375"/>
      <c r="L28" s="324"/>
      <c r="M28" s="37"/>
      <c r="N28" s="37">
        <v>0.0</v>
      </c>
      <c r="O28" s="37">
        <v>0.0</v>
      </c>
      <c r="P28" s="37">
        <v>0.0</v>
      </c>
      <c r="Q28" s="37">
        <v>0.0</v>
      </c>
      <c r="R28" s="37">
        <v>0.0</v>
      </c>
      <c r="S28" s="37">
        <v>15.0</v>
      </c>
      <c r="T28" s="373"/>
      <c r="U28" s="41"/>
      <c r="V28" s="37">
        <v>0.0</v>
      </c>
      <c r="W28" s="37">
        <v>0.0</v>
      </c>
      <c r="X28" s="37"/>
      <c r="Y28" s="37"/>
      <c r="Z28" s="373" t="s">
        <v>855</v>
      </c>
      <c r="AA28" s="37">
        <v>0.0</v>
      </c>
      <c r="AB28" s="37"/>
      <c r="AC28" s="376"/>
      <c r="AD28" s="377"/>
    </row>
    <row r="29" ht="18.75" hidden="1" customHeight="1" outlineLevel="1">
      <c r="A29" s="373"/>
      <c r="B29" s="84"/>
      <c r="C29" s="374"/>
      <c r="D29" s="324"/>
      <c r="E29" s="39"/>
      <c r="F29" s="38"/>
      <c r="G29" s="373"/>
      <c r="H29" s="373"/>
      <c r="I29" s="374"/>
      <c r="J29" s="373"/>
      <c r="K29" s="375"/>
      <c r="L29" s="324"/>
      <c r="M29" s="37"/>
      <c r="N29" s="37"/>
      <c r="O29" s="37"/>
      <c r="P29" s="37"/>
      <c r="Q29" s="37"/>
      <c r="R29" s="37"/>
      <c r="S29" s="37"/>
      <c r="T29" s="373"/>
      <c r="U29" s="41"/>
      <c r="V29" s="37"/>
      <c r="W29" s="37"/>
      <c r="X29" s="37"/>
      <c r="Y29" s="37"/>
      <c r="Z29" s="373"/>
      <c r="AA29" s="37"/>
      <c r="AB29" s="37"/>
      <c r="AC29" s="376"/>
      <c r="AD29" s="377"/>
    </row>
    <row r="30" ht="18.75" hidden="1" customHeight="1" outlineLevel="1">
      <c r="A30" s="373"/>
      <c r="B30" s="84"/>
      <c r="C30" s="374"/>
      <c r="D30" s="324"/>
      <c r="E30" s="39"/>
      <c r="F30" s="38"/>
      <c r="G30" s="373"/>
      <c r="H30" s="373"/>
      <c r="I30" s="374"/>
      <c r="J30" s="373"/>
      <c r="K30" s="375"/>
      <c r="L30" s="324"/>
      <c r="M30" s="37"/>
      <c r="N30" s="37"/>
      <c r="O30" s="37"/>
      <c r="P30" s="37"/>
      <c r="Q30" s="37"/>
      <c r="R30" s="37"/>
      <c r="S30" s="37"/>
      <c r="T30" s="373"/>
      <c r="U30" s="41"/>
      <c r="V30" s="37"/>
      <c r="W30" s="37"/>
      <c r="X30" s="37"/>
      <c r="Y30" s="37"/>
      <c r="Z30" s="373"/>
      <c r="AA30" s="37"/>
      <c r="AB30" s="37"/>
      <c r="AC30" s="376"/>
      <c r="AD30" s="377"/>
    </row>
    <row r="31" ht="18.75" hidden="1" customHeight="1" outlineLevel="1">
      <c r="A31" s="373"/>
      <c r="B31" s="84"/>
      <c r="C31" s="374"/>
      <c r="D31" s="324"/>
      <c r="E31" s="39"/>
      <c r="F31" s="38"/>
      <c r="G31" s="373"/>
      <c r="H31" s="373"/>
      <c r="I31" s="374"/>
      <c r="J31" s="373"/>
      <c r="K31" s="375"/>
      <c r="L31" s="324"/>
      <c r="M31" s="37"/>
      <c r="N31" s="37"/>
      <c r="O31" s="37"/>
      <c r="P31" s="37"/>
      <c r="Q31" s="37"/>
      <c r="R31" s="37"/>
      <c r="S31" s="37"/>
      <c r="T31" s="373"/>
      <c r="U31" s="41"/>
      <c r="V31" s="37"/>
      <c r="W31" s="37"/>
      <c r="X31" s="37"/>
      <c r="Y31" s="37"/>
      <c r="Z31" s="373"/>
      <c r="AA31" s="37"/>
      <c r="AB31" s="37"/>
      <c r="AC31" s="376"/>
      <c r="AD31" s="377"/>
    </row>
    <row r="32" ht="18.75" hidden="1" customHeight="1" outlineLevel="1">
      <c r="A32" s="373"/>
      <c r="B32" s="84"/>
      <c r="C32" s="374"/>
      <c r="D32" s="324"/>
      <c r="E32" s="39"/>
      <c r="F32" s="38"/>
      <c r="G32" s="373"/>
      <c r="H32" s="373"/>
      <c r="I32" s="374"/>
      <c r="J32" s="373"/>
      <c r="K32" s="375"/>
      <c r="L32" s="324"/>
      <c r="M32" s="37"/>
      <c r="N32" s="37"/>
      <c r="O32" s="37"/>
      <c r="P32" s="37"/>
      <c r="Q32" s="37"/>
      <c r="R32" s="37"/>
      <c r="S32" s="37"/>
      <c r="T32" s="373"/>
      <c r="U32" s="41"/>
      <c r="V32" s="37"/>
      <c r="W32" s="37"/>
      <c r="X32" s="37"/>
      <c r="Y32" s="37"/>
      <c r="Z32" s="373"/>
      <c r="AA32" s="37"/>
      <c r="AB32" s="37"/>
      <c r="AC32" s="376"/>
      <c r="AD32" s="377"/>
    </row>
    <row r="33" ht="18.75" hidden="1" customHeight="1" outlineLevel="1">
      <c r="A33" s="373"/>
      <c r="B33" s="84"/>
      <c r="C33" s="374"/>
      <c r="D33" s="324"/>
      <c r="E33" s="39"/>
      <c r="F33" s="38"/>
      <c r="G33" s="373"/>
      <c r="H33" s="373"/>
      <c r="I33" s="374"/>
      <c r="J33" s="373"/>
      <c r="K33" s="375"/>
      <c r="L33" s="324"/>
      <c r="M33" s="37"/>
      <c r="N33" s="37"/>
      <c r="O33" s="37"/>
      <c r="P33" s="37"/>
      <c r="Q33" s="37"/>
      <c r="R33" s="37"/>
      <c r="S33" s="37"/>
      <c r="T33" s="373"/>
      <c r="U33" s="41"/>
      <c r="V33" s="37"/>
      <c r="W33" s="37"/>
      <c r="X33" s="37"/>
      <c r="Y33" s="37"/>
      <c r="Z33" s="373"/>
      <c r="AA33" s="37"/>
      <c r="AB33" s="37"/>
      <c r="AC33" s="376"/>
      <c r="AD33" s="377"/>
    </row>
    <row r="34" ht="18.75" hidden="1" customHeight="1" outlineLevel="1">
      <c r="A34" s="373"/>
      <c r="B34" s="84"/>
      <c r="C34" s="374"/>
      <c r="D34" s="324"/>
      <c r="E34" s="39"/>
      <c r="F34" s="38"/>
      <c r="G34" s="373"/>
      <c r="H34" s="373"/>
      <c r="I34" s="374"/>
      <c r="J34" s="373"/>
      <c r="K34" s="375"/>
      <c r="L34" s="324"/>
      <c r="M34" s="37"/>
      <c r="N34" s="37"/>
      <c r="O34" s="37"/>
      <c r="P34" s="37"/>
      <c r="Q34" s="37"/>
      <c r="R34" s="37"/>
      <c r="S34" s="37"/>
      <c r="T34" s="373"/>
      <c r="U34" s="41"/>
      <c r="V34" s="37"/>
      <c r="W34" s="37"/>
      <c r="X34" s="37"/>
      <c r="Y34" s="37"/>
      <c r="Z34" s="373"/>
      <c r="AA34" s="37"/>
      <c r="AB34" s="37"/>
      <c r="AC34" s="376"/>
      <c r="AD34" s="377"/>
    </row>
    <row r="35" ht="18.75" hidden="1" customHeight="1" outlineLevel="1">
      <c r="A35" s="373"/>
      <c r="B35" s="84"/>
      <c r="C35" s="374"/>
      <c r="D35" s="324"/>
      <c r="E35" s="39"/>
      <c r="F35" s="38"/>
      <c r="G35" s="373"/>
      <c r="H35" s="373"/>
      <c r="I35" s="374"/>
      <c r="J35" s="373"/>
      <c r="K35" s="375"/>
      <c r="L35" s="324"/>
      <c r="M35" s="37"/>
      <c r="N35" s="37"/>
      <c r="O35" s="37"/>
      <c r="P35" s="37"/>
      <c r="Q35" s="37"/>
      <c r="R35" s="37"/>
      <c r="S35" s="37"/>
      <c r="T35" s="373"/>
      <c r="U35" s="41"/>
      <c r="V35" s="37"/>
      <c r="W35" s="37"/>
      <c r="X35" s="37"/>
      <c r="Y35" s="37"/>
      <c r="Z35" s="373"/>
      <c r="AA35" s="37"/>
      <c r="AB35" s="37"/>
      <c r="AC35" s="376"/>
      <c r="AD35" s="377"/>
    </row>
    <row r="36" ht="18.75" hidden="1" customHeight="1" outlineLevel="1">
      <c r="A36" s="373"/>
      <c r="B36" s="84"/>
      <c r="C36" s="374"/>
      <c r="D36" s="324"/>
      <c r="E36" s="39"/>
      <c r="F36" s="38"/>
      <c r="G36" s="373"/>
      <c r="H36" s="373"/>
      <c r="I36" s="374"/>
      <c r="J36" s="373"/>
      <c r="K36" s="375"/>
      <c r="L36" s="324"/>
      <c r="M36" s="37"/>
      <c r="N36" s="37"/>
      <c r="O36" s="37"/>
      <c r="P36" s="37"/>
      <c r="Q36" s="37"/>
      <c r="R36" s="37"/>
      <c r="S36" s="37"/>
      <c r="T36" s="373"/>
      <c r="U36" s="41"/>
      <c r="V36" s="37"/>
      <c r="W36" s="37"/>
      <c r="X36" s="37"/>
      <c r="Y36" s="37"/>
      <c r="Z36" s="373"/>
      <c r="AA36" s="37"/>
      <c r="AB36" s="37"/>
      <c r="AC36" s="376"/>
      <c r="AD36" s="377"/>
    </row>
    <row r="37" ht="18.75" hidden="1" customHeight="1" outlineLevel="1">
      <c r="A37" s="373"/>
      <c r="B37" s="84"/>
      <c r="C37" s="374"/>
      <c r="D37" s="324"/>
      <c r="E37" s="39"/>
      <c r="F37" s="38"/>
      <c r="G37" s="373"/>
      <c r="H37" s="373"/>
      <c r="I37" s="374"/>
      <c r="J37" s="373"/>
      <c r="K37" s="375"/>
      <c r="L37" s="324"/>
      <c r="M37" s="37"/>
      <c r="N37" s="37"/>
      <c r="O37" s="37"/>
      <c r="P37" s="37"/>
      <c r="Q37" s="37"/>
      <c r="R37" s="37"/>
      <c r="S37" s="37"/>
      <c r="T37" s="373"/>
      <c r="U37" s="41"/>
      <c r="V37" s="37"/>
      <c r="W37" s="37"/>
      <c r="X37" s="37"/>
      <c r="Y37" s="37"/>
      <c r="Z37" s="373"/>
      <c r="AA37" s="37"/>
      <c r="AB37" s="37"/>
      <c r="AC37" s="376"/>
      <c r="AD37" s="377"/>
    </row>
    <row r="38" ht="18.75" hidden="1" customHeight="1" outlineLevel="1">
      <c r="A38" s="373"/>
      <c r="B38" s="84"/>
      <c r="C38" s="374"/>
      <c r="D38" s="324"/>
      <c r="E38" s="39"/>
      <c r="F38" s="38"/>
      <c r="G38" s="373"/>
      <c r="H38" s="373"/>
      <c r="I38" s="374"/>
      <c r="J38" s="373"/>
      <c r="K38" s="375"/>
      <c r="L38" s="324"/>
      <c r="M38" s="37"/>
      <c r="N38" s="37"/>
      <c r="O38" s="37"/>
      <c r="P38" s="37"/>
      <c r="Q38" s="37"/>
      <c r="R38" s="37"/>
      <c r="S38" s="37"/>
      <c r="T38" s="373"/>
      <c r="U38" s="41"/>
      <c r="V38" s="37"/>
      <c r="W38" s="37"/>
      <c r="X38" s="37"/>
      <c r="Y38" s="37"/>
      <c r="Z38" s="373"/>
      <c r="AA38" s="37"/>
      <c r="AB38" s="37"/>
      <c r="AC38" s="376"/>
      <c r="AD38" s="377"/>
    </row>
    <row r="39" ht="18.75" hidden="1" customHeight="1" outlineLevel="1">
      <c r="A39" s="373"/>
      <c r="B39" s="84"/>
      <c r="C39" s="374"/>
      <c r="D39" s="324"/>
      <c r="E39" s="39"/>
      <c r="F39" s="38"/>
      <c r="G39" s="373"/>
      <c r="H39" s="373"/>
      <c r="I39" s="374"/>
      <c r="J39" s="373"/>
      <c r="K39" s="375"/>
      <c r="L39" s="324"/>
      <c r="M39" s="37"/>
      <c r="N39" s="37"/>
      <c r="O39" s="37"/>
      <c r="P39" s="37"/>
      <c r="Q39" s="37"/>
      <c r="R39" s="37"/>
      <c r="S39" s="37"/>
      <c r="T39" s="373"/>
      <c r="U39" s="41"/>
      <c r="V39" s="37"/>
      <c r="W39" s="37"/>
      <c r="X39" s="37"/>
      <c r="Y39" s="37"/>
      <c r="Z39" s="373"/>
      <c r="AA39" s="37"/>
      <c r="AB39" s="37"/>
      <c r="AC39" s="376"/>
      <c r="AD39" s="377"/>
    </row>
    <row r="40" ht="18.75" hidden="1" customHeight="1" outlineLevel="1">
      <c r="A40" s="373"/>
      <c r="B40" s="84"/>
      <c r="C40" s="374"/>
      <c r="D40" s="324"/>
      <c r="E40" s="39"/>
      <c r="F40" s="38"/>
      <c r="G40" s="373"/>
      <c r="H40" s="373"/>
      <c r="I40" s="374"/>
      <c r="J40" s="373"/>
      <c r="K40" s="375"/>
      <c r="L40" s="324"/>
      <c r="M40" s="37"/>
      <c r="N40" s="37"/>
      <c r="O40" s="37"/>
      <c r="P40" s="37"/>
      <c r="Q40" s="37"/>
      <c r="R40" s="37"/>
      <c r="S40" s="37"/>
      <c r="T40" s="373"/>
      <c r="U40" s="41"/>
      <c r="V40" s="37"/>
      <c r="W40" s="37"/>
      <c r="X40" s="37"/>
      <c r="Y40" s="37"/>
      <c r="Z40" s="373"/>
      <c r="AA40" s="37"/>
      <c r="AB40" s="37"/>
      <c r="AC40" s="376"/>
      <c r="AD40" s="377"/>
    </row>
    <row r="41" ht="18.75" hidden="1" customHeight="1" outlineLevel="1">
      <c r="A41" s="373"/>
      <c r="B41" s="84"/>
      <c r="C41" s="374"/>
      <c r="D41" s="324"/>
      <c r="E41" s="39"/>
      <c r="F41" s="38"/>
      <c r="G41" s="373"/>
      <c r="H41" s="373"/>
      <c r="I41" s="374"/>
      <c r="J41" s="373"/>
      <c r="K41" s="375"/>
      <c r="L41" s="324"/>
      <c r="M41" s="37"/>
      <c r="N41" s="37"/>
      <c r="O41" s="37"/>
      <c r="P41" s="37"/>
      <c r="Q41" s="37"/>
      <c r="R41" s="37"/>
      <c r="S41" s="37"/>
      <c r="T41" s="373"/>
      <c r="U41" s="41"/>
      <c r="V41" s="37"/>
      <c r="W41" s="37"/>
      <c r="X41" s="37"/>
      <c r="Y41" s="37"/>
      <c r="Z41" s="373"/>
      <c r="AA41" s="37"/>
      <c r="AB41" s="37"/>
      <c r="AC41" s="376"/>
      <c r="AD41" s="377"/>
    </row>
    <row r="42" ht="18.75" hidden="1" customHeight="1" outlineLevel="1">
      <c r="A42" s="373"/>
      <c r="B42" s="84"/>
      <c r="C42" s="374"/>
      <c r="D42" s="324"/>
      <c r="E42" s="39"/>
      <c r="F42" s="38"/>
      <c r="G42" s="373"/>
      <c r="H42" s="373"/>
      <c r="I42" s="374"/>
      <c r="J42" s="373"/>
      <c r="K42" s="375"/>
      <c r="L42" s="324"/>
      <c r="M42" s="37"/>
      <c r="N42" s="37"/>
      <c r="O42" s="37"/>
      <c r="P42" s="37"/>
      <c r="Q42" s="37"/>
      <c r="R42" s="37"/>
      <c r="S42" s="37"/>
      <c r="T42" s="373"/>
      <c r="U42" s="41"/>
      <c r="V42" s="37"/>
      <c r="W42" s="37"/>
      <c r="X42" s="37"/>
      <c r="Y42" s="37"/>
      <c r="Z42" s="373"/>
      <c r="AA42" s="37"/>
      <c r="AB42" s="37"/>
      <c r="AC42" s="376"/>
      <c r="AD42" s="377"/>
    </row>
    <row r="43" ht="18.75" hidden="1" customHeight="1" outlineLevel="1">
      <c r="A43" s="373"/>
      <c r="B43" s="84"/>
      <c r="C43" s="374"/>
      <c r="D43" s="324"/>
      <c r="E43" s="39"/>
      <c r="F43" s="38"/>
      <c r="G43" s="373"/>
      <c r="H43" s="373"/>
      <c r="I43" s="374"/>
      <c r="J43" s="373"/>
      <c r="K43" s="375"/>
      <c r="L43" s="324"/>
      <c r="M43" s="37"/>
      <c r="N43" s="37"/>
      <c r="O43" s="37"/>
      <c r="P43" s="37"/>
      <c r="Q43" s="37"/>
      <c r="R43" s="37"/>
      <c r="S43" s="37"/>
      <c r="T43" s="373"/>
      <c r="U43" s="41"/>
      <c r="V43" s="37"/>
      <c r="W43" s="37"/>
      <c r="X43" s="37"/>
      <c r="Y43" s="37"/>
      <c r="Z43" s="373"/>
      <c r="AA43" s="37"/>
      <c r="AB43" s="37"/>
      <c r="AC43" s="376"/>
      <c r="AD43" s="377"/>
    </row>
    <row r="44" ht="18.75" hidden="1" customHeight="1" outlineLevel="1">
      <c r="A44" s="373"/>
      <c r="B44" s="84"/>
      <c r="C44" s="374"/>
      <c r="D44" s="324"/>
      <c r="E44" s="39"/>
      <c r="F44" s="38"/>
      <c r="G44" s="373"/>
      <c r="H44" s="373"/>
      <c r="I44" s="374"/>
      <c r="J44" s="373"/>
      <c r="K44" s="375"/>
      <c r="L44" s="324"/>
      <c r="M44" s="37"/>
      <c r="N44" s="37"/>
      <c r="O44" s="37"/>
      <c r="P44" s="37"/>
      <c r="Q44" s="37"/>
      <c r="R44" s="37"/>
      <c r="S44" s="37"/>
      <c r="T44" s="373"/>
      <c r="U44" s="41"/>
      <c r="V44" s="37"/>
      <c r="W44" s="37"/>
      <c r="X44" s="37"/>
      <c r="Y44" s="37"/>
      <c r="Z44" s="373"/>
      <c r="AA44" s="37"/>
      <c r="AB44" s="37"/>
      <c r="AC44" s="376"/>
      <c r="AD44" s="377"/>
    </row>
    <row r="45" ht="18.75" hidden="1" customHeight="1" outlineLevel="1">
      <c r="A45" s="373"/>
      <c r="B45" s="84"/>
      <c r="C45" s="374"/>
      <c r="D45" s="324"/>
      <c r="E45" s="39"/>
      <c r="F45" s="38"/>
      <c r="G45" s="373"/>
      <c r="H45" s="373"/>
      <c r="I45" s="374"/>
      <c r="J45" s="373"/>
      <c r="K45" s="375"/>
      <c r="L45" s="324"/>
      <c r="M45" s="37"/>
      <c r="N45" s="37"/>
      <c r="O45" s="37"/>
      <c r="P45" s="37"/>
      <c r="Q45" s="37"/>
      <c r="R45" s="37"/>
      <c r="S45" s="37"/>
      <c r="T45" s="373"/>
      <c r="U45" s="41"/>
      <c r="V45" s="37"/>
      <c r="W45" s="37"/>
      <c r="X45" s="37"/>
      <c r="Y45" s="37"/>
      <c r="Z45" s="373"/>
      <c r="AA45" s="37"/>
      <c r="AB45" s="37"/>
      <c r="AC45" s="376"/>
      <c r="AD45" s="377"/>
    </row>
    <row r="46" ht="18.75" hidden="1" customHeight="1" outlineLevel="1">
      <c r="A46" s="373"/>
      <c r="B46" s="84"/>
      <c r="C46" s="374"/>
      <c r="D46" s="324"/>
      <c r="E46" s="39"/>
      <c r="F46" s="38"/>
      <c r="G46" s="373"/>
      <c r="H46" s="373"/>
      <c r="I46" s="374"/>
      <c r="J46" s="373"/>
      <c r="K46" s="375"/>
      <c r="L46" s="324"/>
      <c r="M46" s="37"/>
      <c r="N46" s="37"/>
      <c r="O46" s="37"/>
      <c r="P46" s="37"/>
      <c r="Q46" s="37"/>
      <c r="R46" s="37"/>
      <c r="S46" s="37"/>
      <c r="T46" s="373"/>
      <c r="U46" s="41"/>
      <c r="V46" s="37"/>
      <c r="W46" s="37"/>
      <c r="X46" s="37"/>
      <c r="Y46" s="37"/>
      <c r="Z46" s="373"/>
      <c r="AA46" s="37"/>
      <c r="AB46" s="37"/>
      <c r="AC46" s="376"/>
      <c r="AD46" s="377"/>
    </row>
    <row r="47" ht="18.75" hidden="1" customHeight="1" outlineLevel="1">
      <c r="A47" s="373"/>
      <c r="B47" s="84"/>
      <c r="C47" s="374"/>
      <c r="D47" s="324"/>
      <c r="E47" s="39"/>
      <c r="F47" s="38"/>
      <c r="G47" s="373"/>
      <c r="H47" s="373"/>
      <c r="I47" s="374"/>
      <c r="J47" s="373"/>
      <c r="K47" s="375"/>
      <c r="L47" s="324"/>
      <c r="M47" s="37"/>
      <c r="N47" s="37"/>
      <c r="O47" s="37"/>
      <c r="P47" s="37"/>
      <c r="Q47" s="37"/>
      <c r="R47" s="37"/>
      <c r="S47" s="37"/>
      <c r="T47" s="373"/>
      <c r="U47" s="41"/>
      <c r="V47" s="37"/>
      <c r="W47" s="37"/>
      <c r="X47" s="37"/>
      <c r="Y47" s="37"/>
      <c r="Z47" s="373"/>
      <c r="AA47" s="37"/>
      <c r="AB47" s="37"/>
      <c r="AC47" s="376"/>
      <c r="AD47" s="377"/>
    </row>
    <row r="48" ht="18.75" hidden="1" customHeight="1" outlineLevel="1">
      <c r="A48" s="373"/>
      <c r="B48" s="84"/>
      <c r="C48" s="374"/>
      <c r="D48" s="324"/>
      <c r="E48" s="39"/>
      <c r="F48" s="38"/>
      <c r="G48" s="373"/>
      <c r="H48" s="373"/>
      <c r="I48" s="374"/>
      <c r="J48" s="373"/>
      <c r="K48" s="375"/>
      <c r="L48" s="324"/>
      <c r="M48" s="37"/>
      <c r="N48" s="37"/>
      <c r="O48" s="37"/>
      <c r="P48" s="37"/>
      <c r="Q48" s="37"/>
      <c r="R48" s="37"/>
      <c r="S48" s="37"/>
      <c r="T48" s="373"/>
      <c r="U48" s="41"/>
      <c r="V48" s="37"/>
      <c r="W48" s="37"/>
      <c r="X48" s="37"/>
      <c r="Y48" s="37"/>
      <c r="Z48" s="373"/>
      <c r="AA48" s="37"/>
      <c r="AB48" s="37"/>
      <c r="AC48" s="376"/>
      <c r="AD48" s="377"/>
    </row>
    <row r="49" ht="18.75" hidden="1" customHeight="1" outlineLevel="1">
      <c r="A49" s="373"/>
      <c r="B49" s="84"/>
      <c r="C49" s="374"/>
      <c r="D49" s="324"/>
      <c r="E49" s="39"/>
      <c r="F49" s="38"/>
      <c r="G49" s="373"/>
      <c r="H49" s="373"/>
      <c r="I49" s="374"/>
      <c r="J49" s="373"/>
      <c r="K49" s="375"/>
      <c r="L49" s="324"/>
      <c r="M49" s="37"/>
      <c r="N49" s="37"/>
      <c r="O49" s="37"/>
      <c r="P49" s="37"/>
      <c r="Q49" s="37"/>
      <c r="R49" s="37"/>
      <c r="S49" s="37"/>
      <c r="T49" s="373"/>
      <c r="U49" s="41"/>
      <c r="V49" s="37"/>
      <c r="W49" s="37"/>
      <c r="X49" s="37"/>
      <c r="Y49" s="37"/>
      <c r="Z49" s="373"/>
      <c r="AA49" s="37"/>
      <c r="AB49" s="37"/>
      <c r="AC49" s="376"/>
      <c r="AD49" s="377"/>
    </row>
    <row r="50" ht="18.75" hidden="1" customHeight="1" outlineLevel="1">
      <c r="A50" s="373"/>
      <c r="B50" s="84"/>
      <c r="C50" s="374"/>
      <c r="D50" s="324"/>
      <c r="E50" s="39"/>
      <c r="F50" s="38"/>
      <c r="G50" s="373"/>
      <c r="H50" s="373"/>
      <c r="I50" s="374"/>
      <c r="J50" s="373"/>
      <c r="K50" s="375"/>
      <c r="L50" s="324"/>
      <c r="M50" s="37"/>
      <c r="N50" s="37"/>
      <c r="O50" s="37"/>
      <c r="P50" s="37"/>
      <c r="Q50" s="37"/>
      <c r="R50" s="37"/>
      <c r="S50" s="37"/>
      <c r="T50" s="373"/>
      <c r="U50" s="41"/>
      <c r="V50" s="37"/>
      <c r="W50" s="37"/>
      <c r="X50" s="37"/>
      <c r="Y50" s="37"/>
      <c r="Z50" s="373"/>
      <c r="AA50" s="37"/>
      <c r="AB50" s="37"/>
      <c r="AC50" s="376"/>
      <c r="AD50" s="377"/>
    </row>
    <row r="51" ht="18.75" hidden="1" customHeight="1" outlineLevel="1">
      <c r="A51" s="373"/>
      <c r="B51" s="84"/>
      <c r="C51" s="374"/>
      <c r="D51" s="324"/>
      <c r="E51" s="39"/>
      <c r="F51" s="38"/>
      <c r="G51" s="373"/>
      <c r="H51" s="373"/>
      <c r="I51" s="374"/>
      <c r="J51" s="373"/>
      <c r="K51" s="375"/>
      <c r="L51" s="324"/>
      <c r="M51" s="37"/>
      <c r="N51" s="37"/>
      <c r="O51" s="37"/>
      <c r="P51" s="37"/>
      <c r="Q51" s="37"/>
      <c r="R51" s="37"/>
      <c r="S51" s="37"/>
      <c r="T51" s="373"/>
      <c r="U51" s="41"/>
      <c r="V51" s="37"/>
      <c r="W51" s="37"/>
      <c r="X51" s="37"/>
      <c r="Y51" s="37"/>
      <c r="Z51" s="373"/>
      <c r="AA51" s="37"/>
      <c r="AB51" s="37"/>
      <c r="AC51" s="376"/>
      <c r="AD51" s="377"/>
    </row>
    <row r="52" ht="18.75" hidden="1" customHeight="1" outlineLevel="1">
      <c r="A52" s="373"/>
      <c r="B52" s="84"/>
      <c r="C52" s="374"/>
      <c r="D52" s="324"/>
      <c r="E52" s="39"/>
      <c r="F52" s="38"/>
      <c r="G52" s="373"/>
      <c r="H52" s="373"/>
      <c r="I52" s="374"/>
      <c r="J52" s="373"/>
      <c r="K52" s="375"/>
      <c r="L52" s="324"/>
      <c r="M52" s="37"/>
      <c r="N52" s="37"/>
      <c r="O52" s="37"/>
      <c r="P52" s="37"/>
      <c r="Q52" s="37"/>
      <c r="R52" s="37"/>
      <c r="S52" s="37"/>
      <c r="T52" s="373"/>
      <c r="U52" s="41"/>
      <c r="V52" s="37"/>
      <c r="W52" s="37"/>
      <c r="X52" s="37"/>
      <c r="Y52" s="37"/>
      <c r="Z52" s="373"/>
      <c r="AA52" s="37"/>
      <c r="AB52" s="37"/>
      <c r="AC52" s="376"/>
      <c r="AD52" s="377"/>
    </row>
    <row r="53" ht="18.75" hidden="1" customHeight="1" outlineLevel="1">
      <c r="A53" s="373"/>
      <c r="B53" s="84"/>
      <c r="C53" s="374"/>
      <c r="D53" s="324"/>
      <c r="E53" s="39"/>
      <c r="F53" s="38"/>
      <c r="G53" s="373"/>
      <c r="H53" s="373"/>
      <c r="I53" s="374"/>
      <c r="J53" s="373"/>
      <c r="K53" s="375"/>
      <c r="L53" s="324"/>
      <c r="M53" s="37"/>
      <c r="N53" s="37"/>
      <c r="O53" s="37"/>
      <c r="P53" s="37"/>
      <c r="Q53" s="37"/>
      <c r="R53" s="37"/>
      <c r="S53" s="37"/>
      <c r="T53" s="373"/>
      <c r="U53" s="41"/>
      <c r="V53" s="37"/>
      <c r="W53" s="37"/>
      <c r="X53" s="37"/>
      <c r="Y53" s="37"/>
      <c r="Z53" s="373"/>
      <c r="AA53" s="37"/>
      <c r="AB53" s="37"/>
      <c r="AC53" s="376"/>
      <c r="AD53" s="377"/>
    </row>
    <row r="54" ht="18.75" hidden="1" customHeight="1" outlineLevel="1">
      <c r="A54" s="373"/>
      <c r="B54" s="84"/>
      <c r="C54" s="374"/>
      <c r="D54" s="324"/>
      <c r="E54" s="39"/>
      <c r="F54" s="38"/>
      <c r="G54" s="373"/>
      <c r="H54" s="373"/>
      <c r="I54" s="374"/>
      <c r="J54" s="373"/>
      <c r="K54" s="375"/>
      <c r="L54" s="324"/>
      <c r="M54" s="37"/>
      <c r="N54" s="37"/>
      <c r="O54" s="37"/>
      <c r="P54" s="37"/>
      <c r="Q54" s="37"/>
      <c r="R54" s="37"/>
      <c r="S54" s="37"/>
      <c r="T54" s="373"/>
      <c r="U54" s="41"/>
      <c r="V54" s="37"/>
      <c r="W54" s="37"/>
      <c r="X54" s="37"/>
      <c r="Y54" s="37"/>
      <c r="Z54" s="373"/>
      <c r="AA54" s="37"/>
      <c r="AB54" s="37"/>
      <c r="AC54" s="376"/>
      <c r="AD54" s="377"/>
    </row>
    <row r="55" ht="18.75" hidden="1" customHeight="1" outlineLevel="1">
      <c r="A55" s="373"/>
      <c r="B55" s="84"/>
      <c r="C55" s="374"/>
      <c r="D55" s="324"/>
      <c r="E55" s="39"/>
      <c r="F55" s="38"/>
      <c r="G55" s="373"/>
      <c r="H55" s="373"/>
      <c r="I55" s="374"/>
      <c r="J55" s="373"/>
      <c r="K55" s="375"/>
      <c r="L55" s="324"/>
      <c r="M55" s="37"/>
      <c r="N55" s="37"/>
      <c r="O55" s="37"/>
      <c r="P55" s="37"/>
      <c r="Q55" s="37"/>
      <c r="R55" s="37"/>
      <c r="S55" s="37"/>
      <c r="T55" s="373"/>
      <c r="U55" s="41"/>
      <c r="V55" s="37"/>
      <c r="W55" s="37"/>
      <c r="X55" s="37"/>
      <c r="Y55" s="37"/>
      <c r="Z55" s="373"/>
      <c r="AA55" s="37"/>
      <c r="AB55" s="37"/>
      <c r="AC55" s="376"/>
      <c r="AD55" s="377"/>
    </row>
    <row r="56" ht="18.75" hidden="1" customHeight="1" outlineLevel="1">
      <c r="A56" s="373"/>
      <c r="B56" s="84"/>
      <c r="C56" s="374"/>
      <c r="D56" s="324"/>
      <c r="E56" s="39"/>
      <c r="F56" s="38"/>
      <c r="G56" s="373"/>
      <c r="H56" s="373"/>
      <c r="I56" s="374"/>
      <c r="J56" s="373"/>
      <c r="K56" s="375"/>
      <c r="L56" s="324"/>
      <c r="M56" s="37"/>
      <c r="N56" s="37"/>
      <c r="O56" s="37"/>
      <c r="P56" s="37"/>
      <c r="Q56" s="37"/>
      <c r="R56" s="37"/>
      <c r="S56" s="37"/>
      <c r="T56" s="373"/>
      <c r="U56" s="41"/>
      <c r="V56" s="37"/>
      <c r="W56" s="37"/>
      <c r="X56" s="37"/>
      <c r="Y56" s="37"/>
      <c r="Z56" s="373"/>
      <c r="AA56" s="37"/>
      <c r="AB56" s="37"/>
      <c r="AC56" s="376"/>
      <c r="AD56" s="377"/>
    </row>
    <row r="57" ht="18.75" hidden="1" customHeight="1" outlineLevel="1">
      <c r="A57" s="373"/>
      <c r="B57" s="84"/>
      <c r="C57" s="374"/>
      <c r="D57" s="324"/>
      <c r="E57" s="39"/>
      <c r="F57" s="38"/>
      <c r="G57" s="373"/>
      <c r="H57" s="373"/>
      <c r="I57" s="374"/>
      <c r="J57" s="373"/>
      <c r="K57" s="375"/>
      <c r="L57" s="324"/>
      <c r="M57" s="37"/>
      <c r="N57" s="37"/>
      <c r="O57" s="37"/>
      <c r="P57" s="37"/>
      <c r="Q57" s="37"/>
      <c r="R57" s="37"/>
      <c r="S57" s="37"/>
      <c r="T57" s="373"/>
      <c r="U57" s="41"/>
      <c r="V57" s="37"/>
      <c r="W57" s="37"/>
      <c r="X57" s="37"/>
      <c r="Y57" s="37"/>
      <c r="Z57" s="373"/>
      <c r="AA57" s="37"/>
      <c r="AB57" s="37"/>
      <c r="AC57" s="376"/>
      <c r="AD57" s="377"/>
    </row>
    <row r="58" ht="18.75" hidden="1" customHeight="1" outlineLevel="1">
      <c r="A58" s="373"/>
      <c r="B58" s="84"/>
      <c r="C58" s="374"/>
      <c r="D58" s="324"/>
      <c r="E58" s="39"/>
      <c r="F58" s="38"/>
      <c r="G58" s="373"/>
      <c r="H58" s="373"/>
      <c r="I58" s="374"/>
      <c r="J58" s="373"/>
      <c r="K58" s="375"/>
      <c r="L58" s="324"/>
      <c r="M58" s="37"/>
      <c r="N58" s="37"/>
      <c r="O58" s="37"/>
      <c r="P58" s="37"/>
      <c r="Q58" s="37"/>
      <c r="R58" s="37"/>
      <c r="S58" s="37"/>
      <c r="T58" s="373"/>
      <c r="U58" s="41"/>
      <c r="V58" s="37"/>
      <c r="W58" s="37"/>
      <c r="X58" s="37"/>
      <c r="Y58" s="37"/>
      <c r="Z58" s="373"/>
      <c r="AA58" s="37"/>
      <c r="AB58" s="37"/>
      <c r="AC58" s="376"/>
      <c r="AD58" s="377"/>
    </row>
    <row r="59" ht="18.75" hidden="1" customHeight="1" outlineLevel="1">
      <c r="A59" s="373"/>
      <c r="B59" s="84"/>
      <c r="C59" s="374"/>
      <c r="D59" s="324"/>
      <c r="E59" s="39"/>
      <c r="F59" s="38"/>
      <c r="G59" s="373"/>
      <c r="H59" s="373"/>
      <c r="I59" s="374"/>
      <c r="J59" s="373"/>
      <c r="K59" s="375"/>
      <c r="L59" s="324"/>
      <c r="M59" s="37"/>
      <c r="N59" s="37"/>
      <c r="O59" s="37"/>
      <c r="P59" s="37"/>
      <c r="Q59" s="37"/>
      <c r="R59" s="37"/>
      <c r="S59" s="37"/>
      <c r="T59" s="373"/>
      <c r="U59" s="41"/>
      <c r="V59" s="37"/>
      <c r="W59" s="37"/>
      <c r="X59" s="37"/>
      <c r="Y59" s="37"/>
      <c r="Z59" s="373"/>
      <c r="AA59" s="37"/>
      <c r="AB59" s="37"/>
      <c r="AC59" s="376"/>
      <c r="AD59" s="377"/>
    </row>
    <row r="60" ht="18.75" hidden="1" customHeight="1" outlineLevel="1">
      <c r="A60" s="373"/>
      <c r="B60" s="84"/>
      <c r="C60" s="374"/>
      <c r="D60" s="324"/>
      <c r="E60" s="39"/>
      <c r="F60" s="38"/>
      <c r="G60" s="373"/>
      <c r="H60" s="373"/>
      <c r="I60" s="374"/>
      <c r="J60" s="373"/>
      <c r="K60" s="375"/>
      <c r="L60" s="324"/>
      <c r="M60" s="37"/>
      <c r="N60" s="37"/>
      <c r="O60" s="37"/>
      <c r="P60" s="37"/>
      <c r="Q60" s="37"/>
      <c r="R60" s="37"/>
      <c r="S60" s="37"/>
      <c r="T60" s="373"/>
      <c r="U60" s="41"/>
      <c r="V60" s="37"/>
      <c r="W60" s="37"/>
      <c r="X60" s="37"/>
      <c r="Y60" s="37"/>
      <c r="Z60" s="373"/>
      <c r="AA60" s="37"/>
      <c r="AB60" s="37"/>
      <c r="AC60" s="376"/>
      <c r="AD60" s="377"/>
    </row>
    <row r="61" ht="18.75" hidden="1" customHeight="1" outlineLevel="1">
      <c r="A61" s="373"/>
      <c r="B61" s="84"/>
      <c r="C61" s="374"/>
      <c r="D61" s="324"/>
      <c r="E61" s="39"/>
      <c r="F61" s="38"/>
      <c r="G61" s="373"/>
      <c r="H61" s="373"/>
      <c r="I61" s="374"/>
      <c r="J61" s="373"/>
      <c r="K61" s="375"/>
      <c r="L61" s="324"/>
      <c r="M61" s="37"/>
      <c r="N61" s="37"/>
      <c r="O61" s="37"/>
      <c r="P61" s="37"/>
      <c r="Q61" s="37"/>
      <c r="R61" s="37"/>
      <c r="S61" s="37"/>
      <c r="T61" s="373"/>
      <c r="U61" s="41"/>
      <c r="V61" s="37"/>
      <c r="W61" s="37"/>
      <c r="X61" s="37"/>
      <c r="Y61" s="37"/>
      <c r="Z61" s="373"/>
      <c r="AA61" s="37"/>
      <c r="AB61" s="37"/>
      <c r="AC61" s="376"/>
      <c r="AD61" s="377"/>
    </row>
    <row r="62" ht="18.75" hidden="1" customHeight="1" outlineLevel="1">
      <c r="A62" s="373"/>
      <c r="B62" s="84"/>
      <c r="C62" s="374"/>
      <c r="D62" s="324"/>
      <c r="E62" s="39"/>
      <c r="F62" s="38"/>
      <c r="G62" s="373"/>
      <c r="H62" s="373"/>
      <c r="I62" s="374"/>
      <c r="J62" s="373"/>
      <c r="K62" s="375"/>
      <c r="L62" s="324"/>
      <c r="M62" s="37"/>
      <c r="N62" s="37"/>
      <c r="O62" s="37"/>
      <c r="P62" s="37"/>
      <c r="Q62" s="37"/>
      <c r="R62" s="37"/>
      <c r="S62" s="37"/>
      <c r="T62" s="373"/>
      <c r="U62" s="41"/>
      <c r="V62" s="37"/>
      <c r="W62" s="37"/>
      <c r="X62" s="37"/>
      <c r="Y62" s="37"/>
      <c r="Z62" s="373"/>
      <c r="AA62" s="37"/>
      <c r="AB62" s="37"/>
      <c r="AC62" s="376"/>
      <c r="AD62" s="377"/>
    </row>
    <row r="63" ht="18.75" hidden="1" customHeight="1" outlineLevel="1">
      <c r="A63" s="373"/>
      <c r="B63" s="84"/>
      <c r="C63" s="374"/>
      <c r="D63" s="324"/>
      <c r="E63" s="39"/>
      <c r="F63" s="38"/>
      <c r="G63" s="373"/>
      <c r="H63" s="373"/>
      <c r="I63" s="374"/>
      <c r="J63" s="373"/>
      <c r="K63" s="375"/>
      <c r="L63" s="324"/>
      <c r="M63" s="37"/>
      <c r="N63" s="37"/>
      <c r="O63" s="37"/>
      <c r="P63" s="37"/>
      <c r="Q63" s="37"/>
      <c r="R63" s="37"/>
      <c r="S63" s="37"/>
      <c r="T63" s="373"/>
      <c r="U63" s="41"/>
      <c r="V63" s="37"/>
      <c r="W63" s="37"/>
      <c r="X63" s="37"/>
      <c r="Y63" s="37"/>
      <c r="Z63" s="373"/>
      <c r="AA63" s="37"/>
      <c r="AB63" s="37"/>
      <c r="AC63" s="376"/>
      <c r="AD63" s="377"/>
    </row>
    <row r="64" ht="18.75" hidden="1" customHeight="1" outlineLevel="1">
      <c r="A64" s="373"/>
      <c r="B64" s="84"/>
      <c r="C64" s="374"/>
      <c r="D64" s="324"/>
      <c r="E64" s="39"/>
      <c r="F64" s="38"/>
      <c r="G64" s="373"/>
      <c r="H64" s="373"/>
      <c r="I64" s="374"/>
      <c r="J64" s="373"/>
      <c r="K64" s="375"/>
      <c r="L64" s="324"/>
      <c r="M64" s="37"/>
      <c r="N64" s="37"/>
      <c r="O64" s="37"/>
      <c r="P64" s="37"/>
      <c r="Q64" s="37"/>
      <c r="R64" s="37"/>
      <c r="S64" s="37"/>
      <c r="T64" s="373"/>
      <c r="U64" s="41"/>
      <c r="V64" s="37"/>
      <c r="W64" s="37"/>
      <c r="X64" s="37"/>
      <c r="Y64" s="37"/>
      <c r="Z64" s="373"/>
      <c r="AA64" s="37"/>
      <c r="AB64" s="37"/>
      <c r="AC64" s="376"/>
      <c r="AD64" s="377"/>
    </row>
    <row r="65" ht="18.75" hidden="1" customHeight="1" outlineLevel="1">
      <c r="A65" s="373"/>
      <c r="B65" s="84"/>
      <c r="C65" s="374"/>
      <c r="D65" s="324"/>
      <c r="E65" s="39"/>
      <c r="F65" s="38"/>
      <c r="G65" s="373"/>
      <c r="H65" s="373"/>
      <c r="I65" s="374"/>
      <c r="J65" s="373"/>
      <c r="K65" s="375"/>
      <c r="L65" s="324"/>
      <c r="M65" s="37"/>
      <c r="N65" s="37"/>
      <c r="O65" s="37"/>
      <c r="P65" s="37"/>
      <c r="Q65" s="37"/>
      <c r="R65" s="37"/>
      <c r="S65" s="37"/>
      <c r="T65" s="373"/>
      <c r="U65" s="41"/>
      <c r="V65" s="37"/>
      <c r="W65" s="37"/>
      <c r="X65" s="37"/>
      <c r="Y65" s="37"/>
      <c r="Z65" s="373"/>
      <c r="AA65" s="37"/>
      <c r="AB65" s="37"/>
      <c r="AC65" s="376"/>
      <c r="AD65" s="377"/>
    </row>
    <row r="66" ht="18.75" hidden="1" customHeight="1" outlineLevel="1">
      <c r="A66" s="373"/>
      <c r="B66" s="84"/>
      <c r="C66" s="374"/>
      <c r="D66" s="324"/>
      <c r="E66" s="39"/>
      <c r="F66" s="38"/>
      <c r="G66" s="373"/>
      <c r="H66" s="373"/>
      <c r="I66" s="374"/>
      <c r="J66" s="373"/>
      <c r="K66" s="375"/>
      <c r="L66" s="324"/>
      <c r="M66" s="37"/>
      <c r="N66" s="37"/>
      <c r="O66" s="37"/>
      <c r="P66" s="37"/>
      <c r="Q66" s="37"/>
      <c r="R66" s="37"/>
      <c r="S66" s="37"/>
      <c r="T66" s="373"/>
      <c r="U66" s="41"/>
      <c r="V66" s="37"/>
      <c r="W66" s="37"/>
      <c r="X66" s="37"/>
      <c r="Y66" s="37"/>
      <c r="Z66" s="373"/>
      <c r="AA66" s="37"/>
      <c r="AB66" s="37"/>
      <c r="AC66" s="376"/>
      <c r="AD66" s="377"/>
    </row>
    <row r="67" ht="18.75" hidden="1" customHeight="1" outlineLevel="1">
      <c r="A67" s="373"/>
      <c r="B67" s="84"/>
      <c r="C67" s="374"/>
      <c r="D67" s="324"/>
      <c r="E67" s="39"/>
      <c r="F67" s="38"/>
      <c r="G67" s="373"/>
      <c r="H67" s="373"/>
      <c r="I67" s="374"/>
      <c r="J67" s="373"/>
      <c r="K67" s="375"/>
      <c r="L67" s="324"/>
      <c r="M67" s="37"/>
      <c r="N67" s="37"/>
      <c r="O67" s="37"/>
      <c r="P67" s="37"/>
      <c r="Q67" s="37"/>
      <c r="R67" s="37"/>
      <c r="S67" s="37"/>
      <c r="T67" s="373"/>
      <c r="U67" s="41"/>
      <c r="V67" s="37"/>
      <c r="W67" s="37"/>
      <c r="X67" s="37"/>
      <c r="Y67" s="37"/>
      <c r="Z67" s="373"/>
      <c r="AA67" s="37"/>
      <c r="AB67" s="37"/>
      <c r="AC67" s="376"/>
      <c r="AD67" s="377"/>
    </row>
    <row r="68" ht="18.75" hidden="1" customHeight="1" outlineLevel="1">
      <c r="A68" s="373"/>
      <c r="B68" s="84"/>
      <c r="C68" s="374"/>
      <c r="D68" s="324"/>
      <c r="E68" s="39"/>
      <c r="F68" s="38"/>
      <c r="G68" s="373"/>
      <c r="H68" s="373"/>
      <c r="I68" s="374"/>
      <c r="J68" s="373"/>
      <c r="K68" s="375"/>
      <c r="L68" s="324"/>
      <c r="M68" s="37"/>
      <c r="N68" s="37"/>
      <c r="O68" s="37"/>
      <c r="P68" s="37"/>
      <c r="Q68" s="37"/>
      <c r="R68" s="37"/>
      <c r="S68" s="37"/>
      <c r="T68" s="373"/>
      <c r="U68" s="41"/>
      <c r="V68" s="37"/>
      <c r="W68" s="37"/>
      <c r="X68" s="37"/>
      <c r="Y68" s="37"/>
      <c r="Z68" s="373"/>
      <c r="AA68" s="37"/>
      <c r="AB68" s="37"/>
      <c r="AC68" s="376"/>
      <c r="AD68" s="377"/>
    </row>
    <row r="69" ht="18.75" hidden="1" customHeight="1" outlineLevel="1">
      <c r="A69" s="373"/>
      <c r="B69" s="84"/>
      <c r="C69" s="374"/>
      <c r="D69" s="324"/>
      <c r="E69" s="39"/>
      <c r="F69" s="38"/>
      <c r="G69" s="373"/>
      <c r="H69" s="373"/>
      <c r="I69" s="374"/>
      <c r="J69" s="373"/>
      <c r="K69" s="375"/>
      <c r="L69" s="324"/>
      <c r="M69" s="37"/>
      <c r="N69" s="37"/>
      <c r="O69" s="37"/>
      <c r="P69" s="37"/>
      <c r="Q69" s="37"/>
      <c r="R69" s="37"/>
      <c r="S69" s="37"/>
      <c r="T69" s="373"/>
      <c r="U69" s="41"/>
      <c r="V69" s="37"/>
      <c r="W69" s="37"/>
      <c r="X69" s="37"/>
      <c r="Y69" s="37"/>
      <c r="Z69" s="373"/>
      <c r="AA69" s="37"/>
      <c r="AB69" s="37"/>
      <c r="AC69" s="376"/>
      <c r="AD69" s="377"/>
    </row>
    <row r="70" ht="18.75" hidden="1" customHeight="1" outlineLevel="1">
      <c r="A70" s="373"/>
      <c r="B70" s="84"/>
      <c r="C70" s="374"/>
      <c r="D70" s="324"/>
      <c r="E70" s="39"/>
      <c r="F70" s="38"/>
      <c r="G70" s="373"/>
      <c r="H70" s="373"/>
      <c r="I70" s="374"/>
      <c r="J70" s="373"/>
      <c r="K70" s="375"/>
      <c r="L70" s="324"/>
      <c r="M70" s="37"/>
      <c r="N70" s="37"/>
      <c r="O70" s="37"/>
      <c r="P70" s="37"/>
      <c r="Q70" s="37"/>
      <c r="R70" s="37"/>
      <c r="S70" s="37"/>
      <c r="T70" s="373"/>
      <c r="U70" s="41"/>
      <c r="V70" s="37"/>
      <c r="W70" s="37"/>
      <c r="X70" s="37"/>
      <c r="Y70" s="37"/>
      <c r="Z70" s="373"/>
      <c r="AA70" s="37"/>
      <c r="AB70" s="37"/>
      <c r="AC70" s="376"/>
      <c r="AD70" s="377"/>
    </row>
    <row r="71" ht="18.75" hidden="1" customHeight="1" outlineLevel="1">
      <c r="A71" s="373"/>
      <c r="B71" s="84"/>
      <c r="C71" s="374"/>
      <c r="D71" s="324"/>
      <c r="E71" s="39"/>
      <c r="F71" s="38"/>
      <c r="G71" s="373"/>
      <c r="H71" s="373"/>
      <c r="I71" s="374"/>
      <c r="J71" s="373"/>
      <c r="K71" s="375"/>
      <c r="L71" s="324"/>
      <c r="M71" s="37"/>
      <c r="N71" s="37"/>
      <c r="O71" s="37"/>
      <c r="P71" s="37"/>
      <c r="Q71" s="37"/>
      <c r="R71" s="37"/>
      <c r="S71" s="37"/>
      <c r="T71" s="373"/>
      <c r="U71" s="41"/>
      <c r="V71" s="37"/>
      <c r="W71" s="37"/>
      <c r="X71" s="37"/>
      <c r="Y71" s="37"/>
      <c r="Z71" s="373"/>
      <c r="AA71" s="37"/>
      <c r="AB71" s="37"/>
      <c r="AC71" s="376"/>
      <c r="AD71" s="377"/>
    </row>
    <row r="72" ht="18.75" hidden="1" customHeight="1" outlineLevel="1">
      <c r="A72" s="373"/>
      <c r="B72" s="84"/>
      <c r="C72" s="374"/>
      <c r="D72" s="324"/>
      <c r="E72" s="39"/>
      <c r="F72" s="38"/>
      <c r="G72" s="373"/>
      <c r="H72" s="373"/>
      <c r="I72" s="374"/>
      <c r="J72" s="373"/>
      <c r="K72" s="375"/>
      <c r="L72" s="324"/>
      <c r="M72" s="37"/>
      <c r="N72" s="37"/>
      <c r="O72" s="37"/>
      <c r="P72" s="37"/>
      <c r="Q72" s="37"/>
      <c r="R72" s="37"/>
      <c r="S72" s="37"/>
      <c r="T72" s="373"/>
      <c r="U72" s="41"/>
      <c r="V72" s="37"/>
      <c r="W72" s="37"/>
      <c r="X72" s="37"/>
      <c r="Y72" s="37"/>
      <c r="Z72" s="373"/>
      <c r="AA72" s="37"/>
      <c r="AB72" s="37"/>
      <c r="AC72" s="376"/>
      <c r="AD72" s="377"/>
    </row>
    <row r="73" ht="18.75" hidden="1" customHeight="1" outlineLevel="1">
      <c r="A73" s="373"/>
      <c r="B73" s="84"/>
      <c r="C73" s="374"/>
      <c r="D73" s="324"/>
      <c r="E73" s="39"/>
      <c r="F73" s="38"/>
      <c r="G73" s="373"/>
      <c r="H73" s="373"/>
      <c r="I73" s="374"/>
      <c r="J73" s="373"/>
      <c r="K73" s="375"/>
      <c r="L73" s="324"/>
      <c r="M73" s="37"/>
      <c r="N73" s="37"/>
      <c r="O73" s="37"/>
      <c r="P73" s="37"/>
      <c r="Q73" s="37"/>
      <c r="R73" s="37"/>
      <c r="S73" s="37"/>
      <c r="T73" s="373"/>
      <c r="U73" s="41"/>
      <c r="V73" s="37"/>
      <c r="W73" s="37"/>
      <c r="X73" s="37"/>
      <c r="Y73" s="37"/>
      <c r="Z73" s="373"/>
      <c r="AA73" s="37"/>
      <c r="AB73" s="37"/>
      <c r="AC73" s="376"/>
      <c r="AD73" s="377"/>
    </row>
    <row r="74" ht="18.75" hidden="1" customHeight="1" outlineLevel="1">
      <c r="A74" s="373"/>
      <c r="B74" s="84"/>
      <c r="C74" s="374"/>
      <c r="D74" s="324"/>
      <c r="E74" s="39"/>
      <c r="F74" s="38"/>
      <c r="G74" s="373"/>
      <c r="H74" s="373"/>
      <c r="I74" s="374"/>
      <c r="J74" s="373"/>
      <c r="K74" s="375"/>
      <c r="L74" s="324"/>
      <c r="M74" s="37"/>
      <c r="N74" s="37"/>
      <c r="O74" s="37"/>
      <c r="P74" s="37"/>
      <c r="Q74" s="37"/>
      <c r="R74" s="37"/>
      <c r="S74" s="37"/>
      <c r="T74" s="373"/>
      <c r="U74" s="41"/>
      <c r="V74" s="37"/>
      <c r="W74" s="37"/>
      <c r="X74" s="37"/>
      <c r="Y74" s="37"/>
      <c r="Z74" s="373"/>
      <c r="AA74" s="37"/>
      <c r="AB74" s="37"/>
      <c r="AC74" s="376"/>
      <c r="AD74" s="377"/>
    </row>
    <row r="75" ht="18.75" hidden="1" customHeight="1" outlineLevel="1">
      <c r="A75" s="373"/>
      <c r="B75" s="84"/>
      <c r="C75" s="374"/>
      <c r="D75" s="324"/>
      <c r="E75" s="39"/>
      <c r="F75" s="38"/>
      <c r="G75" s="373"/>
      <c r="H75" s="373"/>
      <c r="I75" s="374"/>
      <c r="J75" s="373"/>
      <c r="K75" s="375"/>
      <c r="L75" s="324"/>
      <c r="M75" s="37"/>
      <c r="N75" s="37"/>
      <c r="O75" s="37"/>
      <c r="P75" s="37"/>
      <c r="Q75" s="37"/>
      <c r="R75" s="37"/>
      <c r="S75" s="37"/>
      <c r="T75" s="373"/>
      <c r="U75" s="41"/>
      <c r="V75" s="37"/>
      <c r="W75" s="37"/>
      <c r="X75" s="37"/>
      <c r="Y75" s="37"/>
      <c r="Z75" s="373"/>
      <c r="AA75" s="37"/>
      <c r="AB75" s="37"/>
      <c r="AC75" s="376"/>
      <c r="AD75" s="377"/>
    </row>
    <row r="76" ht="18.75" hidden="1" customHeight="1" outlineLevel="1">
      <c r="A76" s="373"/>
      <c r="B76" s="84"/>
      <c r="C76" s="374"/>
      <c r="D76" s="324"/>
      <c r="E76" s="39"/>
      <c r="F76" s="38"/>
      <c r="G76" s="373"/>
      <c r="H76" s="373"/>
      <c r="I76" s="374"/>
      <c r="J76" s="373"/>
      <c r="K76" s="375"/>
      <c r="L76" s="324"/>
      <c r="M76" s="37"/>
      <c r="N76" s="37"/>
      <c r="O76" s="37"/>
      <c r="P76" s="37"/>
      <c r="Q76" s="37"/>
      <c r="R76" s="37"/>
      <c r="S76" s="37"/>
      <c r="T76" s="373"/>
      <c r="U76" s="41"/>
      <c r="V76" s="37"/>
      <c r="W76" s="37"/>
      <c r="X76" s="37"/>
      <c r="Y76" s="37"/>
      <c r="Z76" s="373"/>
      <c r="AA76" s="37"/>
      <c r="AB76" s="37"/>
      <c r="AC76" s="376"/>
      <c r="AD76" s="377"/>
    </row>
    <row r="77" ht="18.75" hidden="1" customHeight="1" outlineLevel="1">
      <c r="A77" s="373"/>
      <c r="B77" s="84"/>
      <c r="C77" s="374"/>
      <c r="D77" s="324"/>
      <c r="E77" s="39"/>
      <c r="F77" s="38"/>
      <c r="G77" s="373"/>
      <c r="H77" s="373"/>
      <c r="I77" s="374"/>
      <c r="J77" s="373"/>
      <c r="K77" s="375"/>
      <c r="L77" s="324"/>
      <c r="M77" s="37"/>
      <c r="N77" s="37"/>
      <c r="O77" s="37"/>
      <c r="P77" s="37"/>
      <c r="Q77" s="37"/>
      <c r="R77" s="37"/>
      <c r="S77" s="37"/>
      <c r="T77" s="373"/>
      <c r="U77" s="41"/>
      <c r="V77" s="37"/>
      <c r="W77" s="37"/>
      <c r="X77" s="37"/>
      <c r="Y77" s="37"/>
      <c r="Z77" s="373"/>
      <c r="AA77" s="37"/>
      <c r="AB77" s="37"/>
      <c r="AC77" s="376"/>
      <c r="AD77" s="377"/>
    </row>
    <row r="78" ht="18.75" hidden="1" customHeight="1" outlineLevel="1">
      <c r="A78" s="373"/>
      <c r="B78" s="84"/>
      <c r="C78" s="374"/>
      <c r="D78" s="324"/>
      <c r="E78" s="39"/>
      <c r="F78" s="38"/>
      <c r="G78" s="373"/>
      <c r="H78" s="373"/>
      <c r="I78" s="374"/>
      <c r="J78" s="373"/>
      <c r="K78" s="375"/>
      <c r="L78" s="324"/>
      <c r="M78" s="37"/>
      <c r="N78" s="37"/>
      <c r="O78" s="37"/>
      <c r="P78" s="37"/>
      <c r="Q78" s="37"/>
      <c r="R78" s="37"/>
      <c r="S78" s="37"/>
      <c r="T78" s="373"/>
      <c r="U78" s="41"/>
      <c r="V78" s="37"/>
      <c r="W78" s="37"/>
      <c r="X78" s="37"/>
      <c r="Y78" s="37"/>
      <c r="Z78" s="373"/>
      <c r="AA78" s="37"/>
      <c r="AB78" s="37"/>
      <c r="AC78" s="376"/>
      <c r="AD78" s="377"/>
    </row>
    <row r="79" ht="18.75" hidden="1" customHeight="1" outlineLevel="1">
      <c r="A79" s="373"/>
      <c r="B79" s="84"/>
      <c r="C79" s="374"/>
      <c r="D79" s="324"/>
      <c r="E79" s="39"/>
      <c r="F79" s="38"/>
      <c r="G79" s="373"/>
      <c r="H79" s="373"/>
      <c r="I79" s="374"/>
      <c r="J79" s="373"/>
      <c r="K79" s="375"/>
      <c r="L79" s="324"/>
      <c r="M79" s="37"/>
      <c r="N79" s="37"/>
      <c r="O79" s="37"/>
      <c r="P79" s="37"/>
      <c r="Q79" s="37"/>
      <c r="R79" s="37"/>
      <c r="S79" s="37"/>
      <c r="T79" s="373"/>
      <c r="U79" s="41"/>
      <c r="V79" s="37"/>
      <c r="W79" s="37"/>
      <c r="X79" s="37"/>
      <c r="Y79" s="37"/>
      <c r="Z79" s="373"/>
      <c r="AA79" s="37"/>
      <c r="AB79" s="37"/>
      <c r="AC79" s="376"/>
      <c r="AD79" s="377"/>
    </row>
    <row r="80" ht="18.75" hidden="1" customHeight="1" outlineLevel="1">
      <c r="A80" s="373"/>
      <c r="B80" s="84"/>
      <c r="C80" s="374"/>
      <c r="D80" s="324"/>
      <c r="E80" s="39"/>
      <c r="F80" s="38"/>
      <c r="G80" s="373"/>
      <c r="H80" s="373"/>
      <c r="I80" s="374"/>
      <c r="J80" s="373"/>
      <c r="K80" s="375"/>
      <c r="L80" s="324"/>
      <c r="M80" s="37"/>
      <c r="N80" s="37"/>
      <c r="O80" s="37"/>
      <c r="P80" s="37"/>
      <c r="Q80" s="37"/>
      <c r="R80" s="37"/>
      <c r="S80" s="37"/>
      <c r="T80" s="373"/>
      <c r="U80" s="41"/>
      <c r="V80" s="37"/>
      <c r="W80" s="37"/>
      <c r="X80" s="37"/>
      <c r="Y80" s="37"/>
      <c r="Z80" s="373"/>
      <c r="AA80" s="37"/>
      <c r="AB80" s="37"/>
      <c r="AC80" s="376"/>
      <c r="AD80" s="377"/>
    </row>
    <row r="81" ht="18.75" hidden="1" customHeight="1" outlineLevel="1">
      <c r="A81" s="373"/>
      <c r="B81" s="84"/>
      <c r="C81" s="374"/>
      <c r="D81" s="324"/>
      <c r="E81" s="39"/>
      <c r="F81" s="38"/>
      <c r="G81" s="373"/>
      <c r="H81" s="373"/>
      <c r="I81" s="374"/>
      <c r="J81" s="373"/>
      <c r="K81" s="375"/>
      <c r="L81" s="324"/>
      <c r="M81" s="37"/>
      <c r="N81" s="37"/>
      <c r="O81" s="37"/>
      <c r="P81" s="37"/>
      <c r="Q81" s="37"/>
      <c r="R81" s="37"/>
      <c r="S81" s="37"/>
      <c r="T81" s="373"/>
      <c r="U81" s="41"/>
      <c r="V81" s="37"/>
      <c r="W81" s="37"/>
      <c r="X81" s="37"/>
      <c r="Y81" s="37"/>
      <c r="Z81" s="373"/>
      <c r="AA81" s="37"/>
      <c r="AB81" s="37"/>
      <c r="AC81" s="376"/>
      <c r="AD81" s="377"/>
    </row>
    <row r="82" ht="18.75" hidden="1" customHeight="1" outlineLevel="1">
      <c r="A82" s="373"/>
      <c r="B82" s="84"/>
      <c r="C82" s="374"/>
      <c r="D82" s="324"/>
      <c r="E82" s="39"/>
      <c r="F82" s="38"/>
      <c r="G82" s="373"/>
      <c r="H82" s="373"/>
      <c r="I82" s="374"/>
      <c r="J82" s="373"/>
      <c r="K82" s="375"/>
      <c r="L82" s="324"/>
      <c r="M82" s="37"/>
      <c r="N82" s="37"/>
      <c r="O82" s="37"/>
      <c r="P82" s="37"/>
      <c r="Q82" s="37"/>
      <c r="R82" s="37"/>
      <c r="S82" s="37"/>
      <c r="T82" s="373"/>
      <c r="U82" s="41"/>
      <c r="V82" s="37"/>
      <c r="W82" s="37"/>
      <c r="X82" s="37"/>
      <c r="Y82" s="37"/>
      <c r="Z82" s="373"/>
      <c r="AA82" s="37"/>
      <c r="AB82" s="37"/>
      <c r="AC82" s="376"/>
      <c r="AD82" s="377"/>
    </row>
    <row r="83" ht="18.75" hidden="1" customHeight="1" outlineLevel="1">
      <c r="A83" s="373"/>
      <c r="B83" s="84"/>
      <c r="C83" s="374"/>
      <c r="D83" s="324"/>
      <c r="E83" s="39"/>
      <c r="F83" s="38"/>
      <c r="G83" s="373"/>
      <c r="H83" s="373"/>
      <c r="I83" s="374"/>
      <c r="J83" s="373"/>
      <c r="K83" s="375"/>
      <c r="L83" s="324"/>
      <c r="M83" s="37"/>
      <c r="N83" s="37"/>
      <c r="O83" s="37"/>
      <c r="P83" s="37"/>
      <c r="Q83" s="37"/>
      <c r="R83" s="37"/>
      <c r="S83" s="37"/>
      <c r="T83" s="373"/>
      <c r="U83" s="41"/>
      <c r="V83" s="37"/>
      <c r="W83" s="37"/>
      <c r="X83" s="37"/>
      <c r="Y83" s="37"/>
      <c r="Z83" s="373"/>
      <c r="AA83" s="37"/>
      <c r="AB83" s="37"/>
      <c r="AC83" s="376"/>
      <c r="AD83" s="377"/>
    </row>
    <row r="84" ht="18.75" hidden="1" customHeight="1" outlineLevel="1">
      <c r="A84" s="373"/>
      <c r="B84" s="84"/>
      <c r="C84" s="374"/>
      <c r="D84" s="324"/>
      <c r="E84" s="39"/>
      <c r="F84" s="38"/>
      <c r="G84" s="373"/>
      <c r="H84" s="373"/>
      <c r="I84" s="374"/>
      <c r="J84" s="373"/>
      <c r="K84" s="375"/>
      <c r="L84" s="324"/>
      <c r="M84" s="37"/>
      <c r="N84" s="37"/>
      <c r="O84" s="37"/>
      <c r="P84" s="37"/>
      <c r="Q84" s="37"/>
      <c r="R84" s="37"/>
      <c r="S84" s="37"/>
      <c r="T84" s="373"/>
      <c r="U84" s="41"/>
      <c r="V84" s="37"/>
      <c r="W84" s="37"/>
      <c r="X84" s="37"/>
      <c r="Y84" s="37"/>
      <c r="Z84" s="373"/>
      <c r="AA84" s="37"/>
      <c r="AB84" s="37"/>
      <c r="AC84" s="376"/>
      <c r="AD84" s="377"/>
    </row>
    <row r="85" ht="18.75" hidden="1" customHeight="1" outlineLevel="1">
      <c r="A85" s="373"/>
      <c r="B85" s="84"/>
      <c r="C85" s="374"/>
      <c r="D85" s="324"/>
      <c r="E85" s="39"/>
      <c r="F85" s="38"/>
      <c r="G85" s="373"/>
      <c r="H85" s="373"/>
      <c r="I85" s="374"/>
      <c r="J85" s="373"/>
      <c r="K85" s="375"/>
      <c r="L85" s="324"/>
      <c r="M85" s="37"/>
      <c r="N85" s="37"/>
      <c r="O85" s="37"/>
      <c r="P85" s="37"/>
      <c r="Q85" s="37"/>
      <c r="R85" s="37"/>
      <c r="S85" s="37"/>
      <c r="T85" s="373"/>
      <c r="U85" s="41"/>
      <c r="V85" s="37"/>
      <c r="W85" s="37"/>
      <c r="X85" s="37"/>
      <c r="Y85" s="37"/>
      <c r="Z85" s="373"/>
      <c r="AA85" s="37"/>
      <c r="AB85" s="37"/>
      <c r="AC85" s="376"/>
      <c r="AD85" s="377"/>
    </row>
    <row r="86" ht="18.75" hidden="1" customHeight="1" outlineLevel="1">
      <c r="A86" s="373"/>
      <c r="B86" s="84"/>
      <c r="C86" s="374"/>
      <c r="D86" s="324"/>
      <c r="E86" s="39"/>
      <c r="F86" s="38"/>
      <c r="G86" s="373"/>
      <c r="H86" s="373"/>
      <c r="I86" s="374"/>
      <c r="J86" s="373"/>
      <c r="K86" s="375"/>
      <c r="L86" s="324"/>
      <c r="M86" s="37"/>
      <c r="N86" s="37"/>
      <c r="O86" s="37"/>
      <c r="P86" s="37"/>
      <c r="Q86" s="37"/>
      <c r="R86" s="37"/>
      <c r="S86" s="37"/>
      <c r="T86" s="373"/>
      <c r="U86" s="41"/>
      <c r="V86" s="37"/>
      <c r="W86" s="37"/>
      <c r="X86" s="37"/>
      <c r="Y86" s="37"/>
      <c r="Z86" s="373"/>
      <c r="AA86" s="37"/>
      <c r="AB86" s="37"/>
      <c r="AC86" s="376"/>
      <c r="AD86" s="377"/>
    </row>
    <row r="87" ht="18.75" hidden="1" customHeight="1" outlineLevel="1">
      <c r="A87" s="373"/>
      <c r="B87" s="84"/>
      <c r="C87" s="374"/>
      <c r="D87" s="324"/>
      <c r="E87" s="39"/>
      <c r="F87" s="38"/>
      <c r="G87" s="373"/>
      <c r="H87" s="373"/>
      <c r="I87" s="374"/>
      <c r="J87" s="373"/>
      <c r="K87" s="375"/>
      <c r="L87" s="324"/>
      <c r="M87" s="37"/>
      <c r="N87" s="37"/>
      <c r="O87" s="37"/>
      <c r="P87" s="37"/>
      <c r="Q87" s="37"/>
      <c r="R87" s="37"/>
      <c r="S87" s="37"/>
      <c r="T87" s="373"/>
      <c r="U87" s="41"/>
      <c r="V87" s="37"/>
      <c r="W87" s="37"/>
      <c r="X87" s="37"/>
      <c r="Y87" s="37"/>
      <c r="Z87" s="373"/>
      <c r="AA87" s="37"/>
      <c r="AB87" s="37"/>
      <c r="AC87" s="376"/>
      <c r="AD87" s="377"/>
    </row>
    <row r="88" ht="18.75" hidden="1" customHeight="1" outlineLevel="1">
      <c r="A88" s="373"/>
      <c r="B88" s="84"/>
      <c r="C88" s="374"/>
      <c r="D88" s="324"/>
      <c r="E88" s="39"/>
      <c r="F88" s="38"/>
      <c r="G88" s="373"/>
      <c r="H88" s="373"/>
      <c r="I88" s="374"/>
      <c r="J88" s="373"/>
      <c r="K88" s="375"/>
      <c r="L88" s="324"/>
      <c r="M88" s="37"/>
      <c r="N88" s="37"/>
      <c r="O88" s="37"/>
      <c r="P88" s="37"/>
      <c r="Q88" s="37"/>
      <c r="R88" s="37"/>
      <c r="S88" s="37"/>
      <c r="T88" s="373"/>
      <c r="U88" s="41"/>
      <c r="V88" s="37"/>
      <c r="W88" s="37"/>
      <c r="X88" s="37"/>
      <c r="Y88" s="37"/>
      <c r="Z88" s="373"/>
      <c r="AA88" s="37"/>
      <c r="AB88" s="37"/>
      <c r="AC88" s="376"/>
      <c r="AD88" s="377"/>
    </row>
    <row r="89" ht="18.75" hidden="1" customHeight="1" outlineLevel="1">
      <c r="A89" s="373"/>
      <c r="B89" s="84"/>
      <c r="C89" s="374"/>
      <c r="D89" s="324"/>
      <c r="E89" s="39"/>
      <c r="F89" s="38"/>
      <c r="G89" s="373"/>
      <c r="H89" s="373"/>
      <c r="I89" s="374"/>
      <c r="J89" s="373"/>
      <c r="K89" s="375"/>
      <c r="L89" s="324"/>
      <c r="M89" s="37"/>
      <c r="N89" s="37"/>
      <c r="O89" s="37"/>
      <c r="P89" s="37"/>
      <c r="Q89" s="37"/>
      <c r="R89" s="37"/>
      <c r="S89" s="37"/>
      <c r="T89" s="373"/>
      <c r="U89" s="41"/>
      <c r="V89" s="37"/>
      <c r="W89" s="37"/>
      <c r="X89" s="37"/>
      <c r="Y89" s="37"/>
      <c r="Z89" s="373"/>
      <c r="AA89" s="37"/>
      <c r="AB89" s="37"/>
      <c r="AC89" s="376"/>
      <c r="AD89" s="377"/>
    </row>
    <row r="90" ht="18.75" hidden="1" customHeight="1" outlineLevel="1">
      <c r="A90" s="373"/>
      <c r="B90" s="84"/>
      <c r="C90" s="374"/>
      <c r="D90" s="324"/>
      <c r="E90" s="39"/>
      <c r="F90" s="38"/>
      <c r="G90" s="373"/>
      <c r="H90" s="373"/>
      <c r="I90" s="374"/>
      <c r="J90" s="373"/>
      <c r="K90" s="375"/>
      <c r="L90" s="324"/>
      <c r="M90" s="37"/>
      <c r="N90" s="37"/>
      <c r="O90" s="37"/>
      <c r="P90" s="37"/>
      <c r="Q90" s="37"/>
      <c r="R90" s="37"/>
      <c r="S90" s="37"/>
      <c r="T90" s="373"/>
      <c r="U90" s="41"/>
      <c r="V90" s="37"/>
      <c r="W90" s="37"/>
      <c r="X90" s="37"/>
      <c r="Y90" s="37"/>
      <c r="Z90" s="373"/>
      <c r="AA90" s="37"/>
      <c r="AB90" s="37"/>
      <c r="AC90" s="376"/>
      <c r="AD90" s="377"/>
    </row>
    <row r="91" ht="18.75" hidden="1" customHeight="1" outlineLevel="1">
      <c r="A91" s="373"/>
      <c r="B91" s="84"/>
      <c r="C91" s="374"/>
      <c r="D91" s="324"/>
      <c r="E91" s="39"/>
      <c r="F91" s="38"/>
      <c r="G91" s="373"/>
      <c r="H91" s="373"/>
      <c r="I91" s="374"/>
      <c r="J91" s="373"/>
      <c r="K91" s="375"/>
      <c r="L91" s="324"/>
      <c r="M91" s="37"/>
      <c r="N91" s="37"/>
      <c r="O91" s="37"/>
      <c r="P91" s="37"/>
      <c r="Q91" s="37"/>
      <c r="R91" s="37"/>
      <c r="S91" s="37"/>
      <c r="T91" s="373"/>
      <c r="U91" s="41"/>
      <c r="V91" s="37"/>
      <c r="W91" s="37"/>
      <c r="X91" s="37"/>
      <c r="Y91" s="37"/>
      <c r="Z91" s="373"/>
      <c r="AA91" s="37"/>
      <c r="AB91" s="37"/>
      <c r="AC91" s="376"/>
      <c r="AD91" s="377"/>
    </row>
    <row r="92" ht="18.75" hidden="1" customHeight="1" outlineLevel="1">
      <c r="A92" s="373"/>
      <c r="B92" s="84"/>
      <c r="C92" s="374"/>
      <c r="D92" s="324"/>
      <c r="E92" s="39"/>
      <c r="F92" s="38"/>
      <c r="G92" s="373"/>
      <c r="H92" s="373"/>
      <c r="I92" s="374"/>
      <c r="J92" s="373"/>
      <c r="K92" s="375"/>
      <c r="L92" s="324"/>
      <c r="M92" s="37"/>
      <c r="N92" s="37"/>
      <c r="O92" s="37"/>
      <c r="P92" s="37"/>
      <c r="Q92" s="37"/>
      <c r="R92" s="37"/>
      <c r="S92" s="37"/>
      <c r="T92" s="373"/>
      <c r="U92" s="41"/>
      <c r="V92" s="37"/>
      <c r="W92" s="37"/>
      <c r="X92" s="37"/>
      <c r="Y92" s="37"/>
      <c r="Z92" s="373"/>
      <c r="AA92" s="37"/>
      <c r="AB92" s="37"/>
      <c r="AC92" s="376"/>
      <c r="AD92" s="377"/>
    </row>
    <row r="93" ht="18.75" hidden="1" customHeight="1" outlineLevel="1">
      <c r="A93" s="373"/>
      <c r="B93" s="84"/>
      <c r="C93" s="374"/>
      <c r="D93" s="324"/>
      <c r="E93" s="39"/>
      <c r="F93" s="38"/>
      <c r="G93" s="373"/>
      <c r="H93" s="373"/>
      <c r="I93" s="374"/>
      <c r="J93" s="373"/>
      <c r="K93" s="375"/>
      <c r="L93" s="324"/>
      <c r="M93" s="37"/>
      <c r="N93" s="37"/>
      <c r="O93" s="37"/>
      <c r="P93" s="37"/>
      <c r="Q93" s="37"/>
      <c r="R93" s="37"/>
      <c r="S93" s="37"/>
      <c r="T93" s="373"/>
      <c r="U93" s="41"/>
      <c r="V93" s="37"/>
      <c r="W93" s="37"/>
      <c r="X93" s="37"/>
      <c r="Y93" s="37"/>
      <c r="Z93" s="373"/>
      <c r="AA93" s="37"/>
      <c r="AB93" s="37"/>
      <c r="AC93" s="376"/>
      <c r="AD93" s="377"/>
    </row>
    <row r="94" ht="18.75" hidden="1" customHeight="1" outlineLevel="1">
      <c r="A94" s="373"/>
      <c r="B94" s="84"/>
      <c r="C94" s="374"/>
      <c r="D94" s="324"/>
      <c r="E94" s="39"/>
      <c r="F94" s="38"/>
      <c r="G94" s="373"/>
      <c r="H94" s="373"/>
      <c r="I94" s="374"/>
      <c r="J94" s="373"/>
      <c r="K94" s="375"/>
      <c r="L94" s="324"/>
      <c r="M94" s="37"/>
      <c r="N94" s="37"/>
      <c r="O94" s="37"/>
      <c r="P94" s="37"/>
      <c r="Q94" s="37"/>
      <c r="R94" s="37"/>
      <c r="S94" s="37"/>
      <c r="T94" s="373"/>
      <c r="U94" s="41"/>
      <c r="V94" s="37"/>
      <c r="W94" s="37"/>
      <c r="X94" s="37"/>
      <c r="Y94" s="37"/>
      <c r="Z94" s="373"/>
      <c r="AA94" s="37"/>
      <c r="AB94" s="37"/>
      <c r="AC94" s="376"/>
      <c r="AD94" s="377"/>
    </row>
    <row r="95" ht="18.75" hidden="1" customHeight="1" outlineLevel="1">
      <c r="A95" s="373"/>
      <c r="B95" s="84"/>
      <c r="C95" s="374"/>
      <c r="D95" s="324"/>
      <c r="E95" s="39"/>
      <c r="F95" s="38"/>
      <c r="G95" s="373"/>
      <c r="H95" s="373"/>
      <c r="I95" s="374"/>
      <c r="J95" s="373"/>
      <c r="K95" s="375"/>
      <c r="L95" s="324"/>
      <c r="M95" s="37"/>
      <c r="N95" s="37"/>
      <c r="O95" s="37"/>
      <c r="P95" s="37"/>
      <c r="Q95" s="37"/>
      <c r="R95" s="37"/>
      <c r="S95" s="37"/>
      <c r="T95" s="373"/>
      <c r="U95" s="41"/>
      <c r="V95" s="37"/>
      <c r="W95" s="37"/>
      <c r="X95" s="37"/>
      <c r="Y95" s="37"/>
      <c r="Z95" s="373"/>
      <c r="AA95" s="37"/>
      <c r="AB95" s="37"/>
      <c r="AC95" s="376"/>
      <c r="AD95" s="377"/>
    </row>
    <row r="96" ht="18.75" hidden="1" customHeight="1" outlineLevel="1">
      <c r="A96" s="373"/>
      <c r="B96" s="84"/>
      <c r="C96" s="374"/>
      <c r="D96" s="324"/>
      <c r="E96" s="39"/>
      <c r="F96" s="38"/>
      <c r="G96" s="373"/>
      <c r="H96" s="373"/>
      <c r="I96" s="374"/>
      <c r="J96" s="373"/>
      <c r="K96" s="375"/>
      <c r="L96" s="324"/>
      <c r="M96" s="37"/>
      <c r="N96" s="37"/>
      <c r="O96" s="37"/>
      <c r="P96" s="37"/>
      <c r="Q96" s="37"/>
      <c r="R96" s="37"/>
      <c r="S96" s="37"/>
      <c r="T96" s="373"/>
      <c r="U96" s="41"/>
      <c r="V96" s="37"/>
      <c r="W96" s="37"/>
      <c r="X96" s="37"/>
      <c r="Y96" s="37"/>
      <c r="Z96" s="373"/>
      <c r="AA96" s="37"/>
      <c r="AB96" s="37"/>
      <c r="AC96" s="376"/>
      <c r="AD96" s="377"/>
    </row>
    <row r="97" ht="18.75" hidden="1" customHeight="1" outlineLevel="1">
      <c r="A97" s="373"/>
      <c r="B97" s="84"/>
      <c r="C97" s="374"/>
      <c r="D97" s="324"/>
      <c r="E97" s="39"/>
      <c r="F97" s="38"/>
      <c r="G97" s="373"/>
      <c r="H97" s="373"/>
      <c r="I97" s="374"/>
      <c r="J97" s="373"/>
      <c r="K97" s="375"/>
      <c r="L97" s="324"/>
      <c r="M97" s="37"/>
      <c r="N97" s="37"/>
      <c r="O97" s="37"/>
      <c r="P97" s="37"/>
      <c r="Q97" s="37"/>
      <c r="R97" s="37"/>
      <c r="S97" s="37"/>
      <c r="T97" s="373"/>
      <c r="U97" s="41"/>
      <c r="V97" s="37"/>
      <c r="W97" s="37"/>
      <c r="X97" s="37"/>
      <c r="Y97" s="37"/>
      <c r="Z97" s="373"/>
      <c r="AA97" s="37"/>
      <c r="AB97" s="37"/>
      <c r="AC97" s="376"/>
      <c r="AD97" s="377"/>
    </row>
    <row r="98" ht="18.75" hidden="1" customHeight="1" outlineLevel="1">
      <c r="A98" s="373"/>
      <c r="B98" s="84"/>
      <c r="C98" s="374"/>
      <c r="D98" s="324"/>
      <c r="E98" s="39"/>
      <c r="F98" s="38"/>
      <c r="G98" s="373"/>
      <c r="H98" s="373"/>
      <c r="I98" s="374"/>
      <c r="J98" s="373"/>
      <c r="K98" s="375"/>
      <c r="L98" s="324"/>
      <c r="M98" s="37"/>
      <c r="N98" s="37">
        <v>0.0</v>
      </c>
      <c r="O98" s="37">
        <v>0.0</v>
      </c>
      <c r="P98" s="37">
        <v>0.0</v>
      </c>
      <c r="Q98" s="37">
        <v>0.0</v>
      </c>
      <c r="R98" s="37">
        <v>0.0</v>
      </c>
      <c r="S98" s="37">
        <v>15.0</v>
      </c>
      <c r="T98" s="373"/>
      <c r="U98" s="41"/>
      <c r="V98" s="37">
        <v>0.0</v>
      </c>
      <c r="W98" s="37">
        <v>0.0</v>
      </c>
      <c r="X98" s="37"/>
      <c r="Y98" s="37"/>
      <c r="Z98" s="373" t="s">
        <v>855</v>
      </c>
      <c r="AA98" s="37">
        <v>0.0</v>
      </c>
      <c r="AB98" s="37"/>
      <c r="AC98" s="376"/>
      <c r="AD98" s="377"/>
    </row>
    <row r="99" ht="18.75" hidden="1" customHeight="1" outlineLevel="1">
      <c r="A99" s="373"/>
      <c r="B99" s="84"/>
      <c r="C99" s="374"/>
      <c r="D99" s="324"/>
      <c r="E99" s="39"/>
      <c r="F99" s="38"/>
      <c r="G99" s="373"/>
      <c r="H99" s="373"/>
      <c r="I99" s="374"/>
      <c r="J99" s="373"/>
      <c r="K99" s="375"/>
      <c r="L99" s="324"/>
      <c r="M99" s="37"/>
      <c r="N99" s="37">
        <v>0.0</v>
      </c>
      <c r="O99" s="37">
        <v>0.0</v>
      </c>
      <c r="P99" s="37">
        <v>0.0</v>
      </c>
      <c r="Q99" s="37">
        <v>0.0</v>
      </c>
      <c r="R99" s="37">
        <v>0.0</v>
      </c>
      <c r="S99" s="37">
        <v>15.0</v>
      </c>
      <c r="T99" s="373"/>
      <c r="U99" s="41"/>
      <c r="V99" s="37">
        <v>0.0</v>
      </c>
      <c r="W99" s="37">
        <v>0.0</v>
      </c>
      <c r="X99" s="37"/>
      <c r="Y99" s="37"/>
      <c r="Z99" s="373" t="s">
        <v>855</v>
      </c>
      <c r="AA99" s="37">
        <v>0.0</v>
      </c>
      <c r="AB99" s="37"/>
      <c r="AC99" s="376"/>
      <c r="AD99" s="377"/>
    </row>
    <row r="100" ht="18.75" hidden="1" customHeight="1" outlineLevel="1">
      <c r="A100" s="373"/>
      <c r="B100" s="84"/>
      <c r="C100" s="374"/>
      <c r="D100" s="324"/>
      <c r="E100" s="39"/>
      <c r="F100" s="38"/>
      <c r="G100" s="373"/>
      <c r="H100" s="373"/>
      <c r="I100" s="374"/>
      <c r="J100" s="373"/>
      <c r="K100" s="375"/>
      <c r="L100" s="324"/>
      <c r="M100" s="37"/>
      <c r="N100" s="37">
        <v>0.0</v>
      </c>
      <c r="O100" s="37">
        <v>0.0</v>
      </c>
      <c r="P100" s="37">
        <v>0.0</v>
      </c>
      <c r="Q100" s="37">
        <v>0.0</v>
      </c>
      <c r="R100" s="37">
        <v>0.0</v>
      </c>
      <c r="S100" s="37">
        <v>15.0</v>
      </c>
      <c r="T100" s="373"/>
      <c r="U100" s="41"/>
      <c r="V100" s="37">
        <v>0.0</v>
      </c>
      <c r="W100" s="37">
        <v>0.0</v>
      </c>
      <c r="X100" s="37"/>
      <c r="Y100" s="37"/>
      <c r="Z100" s="373" t="s">
        <v>855</v>
      </c>
      <c r="AA100" s="37">
        <v>0.0</v>
      </c>
      <c r="AB100" s="37"/>
      <c r="AC100" s="376"/>
      <c r="AD100" s="377"/>
    </row>
    <row r="101" ht="18.75" hidden="1" customHeight="1" outlineLevel="1">
      <c r="A101" s="373"/>
      <c r="B101" s="84"/>
      <c r="C101" s="374"/>
      <c r="D101" s="324"/>
      <c r="E101" s="39"/>
      <c r="F101" s="38"/>
      <c r="G101" s="373"/>
      <c r="H101" s="373"/>
      <c r="I101" s="374"/>
      <c r="J101" s="373"/>
      <c r="K101" s="375"/>
      <c r="L101" s="324"/>
      <c r="M101" s="37"/>
      <c r="N101" s="37">
        <v>0.0</v>
      </c>
      <c r="O101" s="37">
        <v>0.0</v>
      </c>
      <c r="P101" s="37">
        <v>0.0</v>
      </c>
      <c r="Q101" s="37">
        <v>0.0</v>
      </c>
      <c r="R101" s="37">
        <v>0.0</v>
      </c>
      <c r="S101" s="37">
        <v>15.0</v>
      </c>
      <c r="T101" s="373"/>
      <c r="U101" s="41"/>
      <c r="V101" s="37">
        <v>0.0</v>
      </c>
      <c r="W101" s="37">
        <v>0.0</v>
      </c>
      <c r="X101" s="37"/>
      <c r="Y101" s="37"/>
      <c r="Z101" s="373" t="s">
        <v>855</v>
      </c>
      <c r="AA101" s="37">
        <v>0.0</v>
      </c>
      <c r="AB101" s="37"/>
      <c r="AC101" s="376"/>
      <c r="AD101" s="377"/>
    </row>
    <row r="102" ht="18.75" hidden="1" customHeight="1" outlineLevel="1">
      <c r="A102" s="373"/>
      <c r="B102" s="84"/>
      <c r="C102" s="374"/>
      <c r="D102" s="324"/>
      <c r="E102" s="39"/>
      <c r="F102" s="38"/>
      <c r="G102" s="373"/>
      <c r="H102" s="373"/>
      <c r="I102" s="374"/>
      <c r="J102" s="373"/>
      <c r="K102" s="375"/>
      <c r="L102" s="324"/>
      <c r="M102" s="37"/>
      <c r="N102" s="37">
        <v>0.0</v>
      </c>
      <c r="O102" s="37">
        <v>0.0</v>
      </c>
      <c r="P102" s="37">
        <v>0.0</v>
      </c>
      <c r="Q102" s="37">
        <v>0.0</v>
      </c>
      <c r="R102" s="37">
        <v>0.0</v>
      </c>
      <c r="S102" s="37">
        <v>15.0</v>
      </c>
      <c r="T102" s="373"/>
      <c r="U102" s="41"/>
      <c r="V102" s="37">
        <v>0.0</v>
      </c>
      <c r="W102" s="37">
        <v>0.0</v>
      </c>
      <c r="X102" s="37"/>
      <c r="Y102" s="37"/>
      <c r="Z102" s="373" t="s">
        <v>855</v>
      </c>
      <c r="AA102" s="37">
        <v>0.0</v>
      </c>
      <c r="AB102" s="37"/>
      <c r="AC102" s="376"/>
      <c r="AD102" s="377"/>
    </row>
    <row r="103" ht="18.75" hidden="1" customHeight="1" outlineLevel="1">
      <c r="A103" s="373"/>
      <c r="B103" s="84"/>
      <c r="C103" s="374"/>
      <c r="D103" s="324"/>
      <c r="E103" s="39"/>
      <c r="F103" s="38"/>
      <c r="G103" s="373"/>
      <c r="H103" s="373"/>
      <c r="I103" s="374"/>
      <c r="J103" s="373"/>
      <c r="K103" s="375"/>
      <c r="L103" s="324"/>
      <c r="M103" s="37"/>
      <c r="N103" s="37">
        <v>0.0</v>
      </c>
      <c r="O103" s="37">
        <v>0.0</v>
      </c>
      <c r="P103" s="37">
        <v>0.0</v>
      </c>
      <c r="Q103" s="37">
        <v>0.0</v>
      </c>
      <c r="R103" s="37">
        <v>0.0</v>
      </c>
      <c r="S103" s="37">
        <v>15.0</v>
      </c>
      <c r="T103" s="373"/>
      <c r="U103" s="41"/>
      <c r="V103" s="37">
        <v>0.0</v>
      </c>
      <c r="W103" s="37">
        <v>0.0</v>
      </c>
      <c r="X103" s="37"/>
      <c r="Y103" s="37"/>
      <c r="Z103" s="373" t="s">
        <v>855</v>
      </c>
      <c r="AA103" s="37">
        <v>0.0</v>
      </c>
      <c r="AB103" s="37"/>
      <c r="AC103" s="376"/>
      <c r="AD103" s="377"/>
    </row>
    <row r="104" ht="18.75" hidden="1" customHeight="1" outlineLevel="1">
      <c r="A104" s="373"/>
      <c r="B104" s="84"/>
      <c r="C104" s="374"/>
      <c r="D104" s="324"/>
      <c r="E104" s="39"/>
      <c r="F104" s="38"/>
      <c r="G104" s="373"/>
      <c r="H104" s="373"/>
      <c r="I104" s="374"/>
      <c r="J104" s="373"/>
      <c r="K104" s="375"/>
      <c r="L104" s="324"/>
      <c r="M104" s="37"/>
      <c r="N104" s="37">
        <v>0.0</v>
      </c>
      <c r="O104" s="37">
        <v>0.0</v>
      </c>
      <c r="P104" s="37">
        <v>0.0</v>
      </c>
      <c r="Q104" s="37">
        <v>0.0</v>
      </c>
      <c r="R104" s="37">
        <v>0.0</v>
      </c>
      <c r="S104" s="37">
        <v>15.0</v>
      </c>
      <c r="T104" s="373"/>
      <c r="U104" s="41"/>
      <c r="V104" s="37">
        <v>0.0</v>
      </c>
      <c r="W104" s="37">
        <v>0.0</v>
      </c>
      <c r="X104" s="37"/>
      <c r="Y104" s="37"/>
      <c r="Z104" s="373" t="s">
        <v>855</v>
      </c>
      <c r="AA104" s="37">
        <v>0.0</v>
      </c>
      <c r="AB104" s="37"/>
      <c r="AC104" s="376"/>
      <c r="AD104" s="377"/>
    </row>
    <row r="105" ht="18.75" hidden="1" customHeight="1" outlineLevel="1">
      <c r="A105" s="373"/>
      <c r="B105" s="84"/>
      <c r="C105" s="374"/>
      <c r="D105" s="324"/>
      <c r="E105" s="39"/>
      <c r="F105" s="38"/>
      <c r="G105" s="373"/>
      <c r="H105" s="373"/>
      <c r="I105" s="374"/>
      <c r="J105" s="373"/>
      <c r="K105" s="375"/>
      <c r="L105" s="324"/>
      <c r="M105" s="37"/>
      <c r="N105" s="37">
        <v>0.0</v>
      </c>
      <c r="O105" s="37">
        <v>0.0</v>
      </c>
      <c r="P105" s="37">
        <v>0.0</v>
      </c>
      <c r="Q105" s="37">
        <v>0.0</v>
      </c>
      <c r="R105" s="37">
        <v>0.0</v>
      </c>
      <c r="S105" s="37">
        <v>15.0</v>
      </c>
      <c r="T105" s="373"/>
      <c r="U105" s="41"/>
      <c r="V105" s="37">
        <v>0.0</v>
      </c>
      <c r="W105" s="37">
        <v>0.0</v>
      </c>
      <c r="X105" s="37"/>
      <c r="Y105" s="37"/>
      <c r="Z105" s="373" t="s">
        <v>855</v>
      </c>
      <c r="AA105" s="37">
        <v>0.0</v>
      </c>
      <c r="AB105" s="37"/>
      <c r="AC105" s="376"/>
      <c r="AD105" s="377"/>
    </row>
    <row r="106" ht="18.75" hidden="1" customHeight="1" outlineLevel="1">
      <c r="A106" s="373"/>
      <c r="B106" s="84"/>
      <c r="C106" s="374"/>
      <c r="D106" s="324"/>
      <c r="E106" s="39"/>
      <c r="F106" s="38"/>
      <c r="G106" s="373"/>
      <c r="H106" s="373"/>
      <c r="I106" s="374"/>
      <c r="J106" s="373"/>
      <c r="K106" s="375"/>
      <c r="L106" s="324"/>
      <c r="M106" s="37"/>
      <c r="N106" s="37">
        <v>0.0</v>
      </c>
      <c r="O106" s="37">
        <v>0.0</v>
      </c>
      <c r="P106" s="37">
        <v>0.0</v>
      </c>
      <c r="Q106" s="37">
        <v>0.0</v>
      </c>
      <c r="R106" s="37">
        <v>0.0</v>
      </c>
      <c r="S106" s="37">
        <v>15.0</v>
      </c>
      <c r="T106" s="373"/>
      <c r="U106" s="41"/>
      <c r="V106" s="37">
        <v>0.0</v>
      </c>
      <c r="W106" s="37">
        <v>0.0</v>
      </c>
      <c r="X106" s="37"/>
      <c r="Y106" s="37"/>
      <c r="Z106" s="373" t="s">
        <v>855</v>
      </c>
      <c r="AA106" s="37">
        <v>0.0</v>
      </c>
      <c r="AB106" s="37"/>
      <c r="AC106" s="376"/>
      <c r="AD106" s="377"/>
    </row>
    <row r="107" ht="18.75" hidden="1" customHeight="1" outlineLevel="1">
      <c r="A107" s="373"/>
      <c r="B107" s="84"/>
      <c r="C107" s="374"/>
      <c r="D107" s="324"/>
      <c r="E107" s="39"/>
      <c r="F107" s="38"/>
      <c r="G107" s="373"/>
      <c r="H107" s="373"/>
      <c r="I107" s="374"/>
      <c r="J107" s="373"/>
      <c r="K107" s="375"/>
      <c r="L107" s="324"/>
      <c r="M107" s="37"/>
      <c r="N107" s="37">
        <v>0.0</v>
      </c>
      <c r="O107" s="37">
        <v>0.0</v>
      </c>
      <c r="P107" s="37">
        <v>0.0</v>
      </c>
      <c r="Q107" s="37">
        <v>0.0</v>
      </c>
      <c r="R107" s="37">
        <v>0.0</v>
      </c>
      <c r="S107" s="37">
        <v>15.0</v>
      </c>
      <c r="T107" s="373"/>
      <c r="U107" s="41"/>
      <c r="V107" s="37">
        <v>0.0</v>
      </c>
      <c r="W107" s="37">
        <v>0.0</v>
      </c>
      <c r="X107" s="37"/>
      <c r="Y107" s="37"/>
      <c r="Z107" s="373" t="s">
        <v>855</v>
      </c>
      <c r="AA107" s="37">
        <v>0.0</v>
      </c>
      <c r="AB107" s="37"/>
      <c r="AC107" s="376"/>
      <c r="AD107" s="377"/>
    </row>
    <row r="108" ht="18.75" hidden="1" customHeight="1" outlineLevel="1">
      <c r="A108" s="373"/>
      <c r="B108" s="84"/>
      <c r="C108" s="374"/>
      <c r="D108" s="324"/>
      <c r="E108" s="39"/>
      <c r="F108" s="38"/>
      <c r="G108" s="373"/>
      <c r="H108" s="373"/>
      <c r="I108" s="374"/>
      <c r="J108" s="373"/>
      <c r="K108" s="375"/>
      <c r="L108" s="324"/>
      <c r="M108" s="37"/>
      <c r="N108" s="37">
        <v>0.0</v>
      </c>
      <c r="O108" s="37">
        <v>0.0</v>
      </c>
      <c r="P108" s="37">
        <v>0.0</v>
      </c>
      <c r="Q108" s="37">
        <v>0.0</v>
      </c>
      <c r="R108" s="37">
        <v>0.0</v>
      </c>
      <c r="S108" s="37">
        <v>15.0</v>
      </c>
      <c r="T108" s="373"/>
      <c r="U108" s="41"/>
      <c r="V108" s="37">
        <v>0.0</v>
      </c>
      <c r="W108" s="37">
        <v>0.0</v>
      </c>
      <c r="X108" s="37"/>
      <c r="Y108" s="37"/>
      <c r="Z108" s="373" t="s">
        <v>855</v>
      </c>
      <c r="AA108" s="37">
        <v>0.0</v>
      </c>
      <c r="AB108" s="37"/>
      <c r="AC108" s="376"/>
      <c r="AD108" s="377"/>
    </row>
    <row r="109" ht="18.75" hidden="1" customHeight="1" outlineLevel="1">
      <c r="A109" s="373"/>
      <c r="B109" s="84"/>
      <c r="C109" s="374"/>
      <c r="D109" s="324"/>
      <c r="E109" s="39"/>
      <c r="F109" s="38"/>
      <c r="G109" s="373"/>
      <c r="H109" s="373"/>
      <c r="I109" s="374"/>
      <c r="J109" s="373"/>
      <c r="K109" s="375"/>
      <c r="L109" s="324"/>
      <c r="M109" s="37"/>
      <c r="N109" s="37">
        <v>0.0</v>
      </c>
      <c r="O109" s="37">
        <v>0.0</v>
      </c>
      <c r="P109" s="37">
        <v>0.0</v>
      </c>
      <c r="Q109" s="37">
        <v>0.0</v>
      </c>
      <c r="R109" s="37">
        <v>0.0</v>
      </c>
      <c r="S109" s="37">
        <v>15.0</v>
      </c>
      <c r="T109" s="373"/>
      <c r="U109" s="41"/>
      <c r="V109" s="37">
        <v>0.0</v>
      </c>
      <c r="W109" s="37">
        <v>0.0</v>
      </c>
      <c r="X109" s="37"/>
      <c r="Y109" s="37"/>
      <c r="Z109" s="373" t="s">
        <v>855</v>
      </c>
      <c r="AA109" s="37">
        <v>0.0</v>
      </c>
      <c r="AB109" s="37"/>
      <c r="AC109" s="376"/>
      <c r="AD109" s="377"/>
    </row>
    <row r="110" ht="18.75" hidden="1" customHeight="1" outlineLevel="1">
      <c r="A110" s="373"/>
      <c r="B110" s="84"/>
      <c r="C110" s="374"/>
      <c r="D110" s="324"/>
      <c r="E110" s="39"/>
      <c r="F110" s="38"/>
      <c r="G110" s="373"/>
      <c r="H110" s="373"/>
      <c r="I110" s="374"/>
      <c r="J110" s="373"/>
      <c r="K110" s="375"/>
      <c r="L110" s="324"/>
      <c r="M110" s="37"/>
      <c r="N110" s="37">
        <v>0.0</v>
      </c>
      <c r="O110" s="37">
        <v>0.0</v>
      </c>
      <c r="P110" s="37">
        <v>0.0</v>
      </c>
      <c r="Q110" s="37">
        <v>0.0</v>
      </c>
      <c r="R110" s="37">
        <v>0.0</v>
      </c>
      <c r="S110" s="37">
        <v>15.0</v>
      </c>
      <c r="T110" s="373"/>
      <c r="U110" s="41"/>
      <c r="V110" s="37">
        <v>0.0</v>
      </c>
      <c r="W110" s="37">
        <v>0.0</v>
      </c>
      <c r="X110" s="37"/>
      <c r="Y110" s="37"/>
      <c r="Z110" s="373" t="s">
        <v>855</v>
      </c>
      <c r="AA110" s="37">
        <v>0.0</v>
      </c>
      <c r="AB110" s="37"/>
      <c r="AC110" s="376"/>
      <c r="AD110" s="377"/>
    </row>
    <row r="111" ht="18.75" hidden="1" customHeight="1" outlineLevel="1">
      <c r="A111" s="373"/>
      <c r="B111" s="84"/>
      <c r="C111" s="374"/>
      <c r="D111" s="324"/>
      <c r="E111" s="39"/>
      <c r="F111" s="38"/>
      <c r="G111" s="373"/>
      <c r="H111" s="373"/>
      <c r="I111" s="374"/>
      <c r="J111" s="373"/>
      <c r="K111" s="375"/>
      <c r="L111" s="324"/>
      <c r="M111" s="37"/>
      <c r="N111" s="37">
        <v>0.0</v>
      </c>
      <c r="O111" s="37">
        <v>0.0</v>
      </c>
      <c r="P111" s="37">
        <v>0.0</v>
      </c>
      <c r="Q111" s="37">
        <v>0.0</v>
      </c>
      <c r="R111" s="37">
        <v>0.0</v>
      </c>
      <c r="S111" s="37">
        <v>15.0</v>
      </c>
      <c r="T111" s="373"/>
      <c r="U111" s="41"/>
      <c r="V111" s="37">
        <v>0.0</v>
      </c>
      <c r="W111" s="37">
        <v>0.0</v>
      </c>
      <c r="X111" s="37"/>
      <c r="Y111" s="37"/>
      <c r="Z111" s="373" t="s">
        <v>855</v>
      </c>
      <c r="AA111" s="37">
        <v>0.0</v>
      </c>
      <c r="AB111" s="37"/>
      <c r="AC111" s="376"/>
      <c r="AD111" s="377"/>
    </row>
    <row r="112" ht="18.75" hidden="1" customHeight="1" outlineLevel="1">
      <c r="A112" s="373"/>
      <c r="B112" s="84"/>
      <c r="C112" s="374"/>
      <c r="D112" s="324"/>
      <c r="E112" s="39"/>
      <c r="F112" s="38"/>
      <c r="G112" s="373"/>
      <c r="H112" s="373"/>
      <c r="I112" s="374"/>
      <c r="J112" s="373"/>
      <c r="K112" s="375"/>
      <c r="L112" s="324"/>
      <c r="M112" s="37"/>
      <c r="N112" s="37">
        <v>0.0</v>
      </c>
      <c r="O112" s="37">
        <v>0.0</v>
      </c>
      <c r="P112" s="37">
        <v>0.0</v>
      </c>
      <c r="Q112" s="37">
        <v>0.0</v>
      </c>
      <c r="R112" s="37">
        <v>0.0</v>
      </c>
      <c r="S112" s="37">
        <v>15.0</v>
      </c>
      <c r="T112" s="373"/>
      <c r="U112" s="41"/>
      <c r="V112" s="37">
        <v>0.0</v>
      </c>
      <c r="W112" s="37">
        <v>0.0</v>
      </c>
      <c r="X112" s="37"/>
      <c r="Y112" s="37"/>
      <c r="Z112" s="373" t="s">
        <v>855</v>
      </c>
      <c r="AA112" s="37">
        <v>0.0</v>
      </c>
      <c r="AB112" s="37"/>
      <c r="AC112" s="376"/>
      <c r="AD112" s="377"/>
    </row>
    <row r="113" ht="18.75" hidden="1" customHeight="1" outlineLevel="1">
      <c r="A113" s="373"/>
      <c r="B113" s="84"/>
      <c r="C113" s="374"/>
      <c r="D113" s="324"/>
      <c r="E113" s="39"/>
      <c r="F113" s="38"/>
      <c r="G113" s="373"/>
      <c r="H113" s="373"/>
      <c r="I113" s="374"/>
      <c r="J113" s="373"/>
      <c r="K113" s="375"/>
      <c r="L113" s="324"/>
      <c r="M113" s="37"/>
      <c r="N113" s="37">
        <v>0.0</v>
      </c>
      <c r="O113" s="37">
        <v>0.0</v>
      </c>
      <c r="P113" s="37">
        <v>0.0</v>
      </c>
      <c r="Q113" s="37">
        <v>0.0</v>
      </c>
      <c r="R113" s="37">
        <v>0.0</v>
      </c>
      <c r="S113" s="37">
        <v>15.0</v>
      </c>
      <c r="T113" s="373"/>
      <c r="U113" s="41"/>
      <c r="V113" s="37">
        <v>0.0</v>
      </c>
      <c r="W113" s="37">
        <v>0.0</v>
      </c>
      <c r="X113" s="37"/>
      <c r="Y113" s="37"/>
      <c r="Z113" s="373" t="s">
        <v>855</v>
      </c>
      <c r="AA113" s="37">
        <v>0.0</v>
      </c>
      <c r="AB113" s="37"/>
      <c r="AC113" s="376"/>
      <c r="AD113" s="377"/>
    </row>
    <row r="114" ht="18.75" hidden="1" customHeight="1" outlineLevel="1">
      <c r="A114" s="373"/>
      <c r="B114" s="84"/>
      <c r="C114" s="374"/>
      <c r="D114" s="324"/>
      <c r="E114" s="39"/>
      <c r="F114" s="38"/>
      <c r="G114" s="373"/>
      <c r="H114" s="373"/>
      <c r="I114" s="374"/>
      <c r="J114" s="373"/>
      <c r="K114" s="375"/>
      <c r="L114" s="324"/>
      <c r="M114" s="37"/>
      <c r="N114" s="37">
        <v>0.0</v>
      </c>
      <c r="O114" s="37">
        <v>0.0</v>
      </c>
      <c r="P114" s="37">
        <v>0.0</v>
      </c>
      <c r="Q114" s="37">
        <v>0.0</v>
      </c>
      <c r="R114" s="37">
        <v>0.0</v>
      </c>
      <c r="S114" s="37">
        <v>15.0</v>
      </c>
      <c r="T114" s="373"/>
      <c r="U114" s="41"/>
      <c r="V114" s="37">
        <v>0.0</v>
      </c>
      <c r="W114" s="37">
        <v>0.0</v>
      </c>
      <c r="X114" s="37"/>
      <c r="Y114" s="37"/>
      <c r="Z114" s="373" t="s">
        <v>855</v>
      </c>
      <c r="AA114" s="37">
        <v>0.0</v>
      </c>
      <c r="AB114" s="37"/>
      <c r="AC114" s="376"/>
      <c r="AD114" s="377"/>
    </row>
    <row r="115" ht="18.75" hidden="1" customHeight="1" outlineLevel="1">
      <c r="A115" s="373"/>
      <c r="B115" s="84"/>
      <c r="C115" s="374"/>
      <c r="D115" s="324"/>
      <c r="E115" s="39"/>
      <c r="F115" s="38"/>
      <c r="G115" s="373"/>
      <c r="H115" s="373"/>
      <c r="I115" s="374"/>
      <c r="J115" s="373"/>
      <c r="K115" s="375"/>
      <c r="L115" s="324"/>
      <c r="M115" s="37"/>
      <c r="N115" s="37">
        <v>0.0</v>
      </c>
      <c r="O115" s="37">
        <v>0.0</v>
      </c>
      <c r="P115" s="37">
        <v>0.0</v>
      </c>
      <c r="Q115" s="37">
        <v>0.0</v>
      </c>
      <c r="R115" s="37">
        <v>0.0</v>
      </c>
      <c r="S115" s="37">
        <v>15.0</v>
      </c>
      <c r="T115" s="373"/>
      <c r="U115" s="41"/>
      <c r="V115" s="37">
        <v>0.0</v>
      </c>
      <c r="W115" s="37">
        <v>0.0</v>
      </c>
      <c r="X115" s="37"/>
      <c r="Y115" s="37"/>
      <c r="Z115" s="373" t="s">
        <v>855</v>
      </c>
      <c r="AA115" s="37">
        <v>0.0</v>
      </c>
      <c r="AB115" s="37"/>
      <c r="AC115" s="376"/>
      <c r="AD115" s="377"/>
    </row>
    <row r="116" ht="18.75" hidden="1" customHeight="1" outlineLevel="1">
      <c r="A116" s="373"/>
      <c r="B116" s="84"/>
      <c r="C116" s="374"/>
      <c r="D116" s="324"/>
      <c r="E116" s="39"/>
      <c r="F116" s="38"/>
      <c r="G116" s="373"/>
      <c r="H116" s="373"/>
      <c r="I116" s="374"/>
      <c r="J116" s="373"/>
      <c r="K116" s="375"/>
      <c r="L116" s="324"/>
      <c r="M116" s="37"/>
      <c r="N116" s="37">
        <v>0.0</v>
      </c>
      <c r="O116" s="37">
        <v>0.0</v>
      </c>
      <c r="P116" s="37">
        <v>0.0</v>
      </c>
      <c r="Q116" s="37">
        <v>0.0</v>
      </c>
      <c r="R116" s="37">
        <v>0.0</v>
      </c>
      <c r="S116" s="37">
        <v>15.0</v>
      </c>
      <c r="T116" s="373"/>
      <c r="U116" s="41"/>
      <c r="V116" s="37">
        <v>0.0</v>
      </c>
      <c r="W116" s="37">
        <v>0.0</v>
      </c>
      <c r="X116" s="37"/>
      <c r="Y116" s="37"/>
      <c r="Z116" s="373" t="s">
        <v>855</v>
      </c>
      <c r="AA116" s="37">
        <v>0.0</v>
      </c>
      <c r="AB116" s="37"/>
      <c r="AC116" s="376"/>
      <c r="AD116" s="377"/>
    </row>
    <row r="117" ht="18.75" hidden="1" customHeight="1" outlineLevel="1">
      <c r="A117" s="373"/>
      <c r="B117" s="84"/>
      <c r="C117" s="374"/>
      <c r="D117" s="324"/>
      <c r="E117" s="39"/>
      <c r="F117" s="38"/>
      <c r="G117" s="373"/>
      <c r="H117" s="373"/>
      <c r="I117" s="374"/>
      <c r="J117" s="373"/>
      <c r="K117" s="375"/>
      <c r="L117" s="324"/>
      <c r="M117" s="37"/>
      <c r="N117" s="37">
        <v>0.0</v>
      </c>
      <c r="O117" s="37">
        <v>0.0</v>
      </c>
      <c r="P117" s="37">
        <v>0.0</v>
      </c>
      <c r="Q117" s="37">
        <v>0.0</v>
      </c>
      <c r="R117" s="37">
        <v>0.0</v>
      </c>
      <c r="S117" s="37">
        <v>15.0</v>
      </c>
      <c r="T117" s="373"/>
      <c r="U117" s="41"/>
      <c r="V117" s="37">
        <v>0.0</v>
      </c>
      <c r="W117" s="37">
        <v>0.0</v>
      </c>
      <c r="X117" s="37"/>
      <c r="Y117" s="37"/>
      <c r="Z117" s="373" t="s">
        <v>855</v>
      </c>
      <c r="AA117" s="37">
        <v>0.0</v>
      </c>
      <c r="AB117" s="37"/>
      <c r="AC117" s="376"/>
      <c r="AD117" s="377"/>
    </row>
    <row r="118" ht="18.75" hidden="1" customHeight="1" outlineLevel="1">
      <c r="A118" s="373"/>
      <c r="B118" s="84"/>
      <c r="C118" s="374"/>
      <c r="D118" s="324"/>
      <c r="E118" s="39"/>
      <c r="F118" s="38"/>
      <c r="G118" s="373"/>
      <c r="H118" s="373"/>
      <c r="I118" s="374"/>
      <c r="J118" s="373"/>
      <c r="K118" s="375"/>
      <c r="L118" s="324"/>
      <c r="M118" s="37"/>
      <c r="N118" s="37">
        <v>0.0</v>
      </c>
      <c r="O118" s="37">
        <v>0.0</v>
      </c>
      <c r="P118" s="37">
        <v>0.0</v>
      </c>
      <c r="Q118" s="37">
        <v>0.0</v>
      </c>
      <c r="R118" s="37">
        <v>0.0</v>
      </c>
      <c r="S118" s="37">
        <v>15.0</v>
      </c>
      <c r="T118" s="373"/>
      <c r="U118" s="41"/>
      <c r="V118" s="37">
        <v>0.0</v>
      </c>
      <c r="W118" s="37">
        <v>0.0</v>
      </c>
      <c r="X118" s="37"/>
      <c r="Y118" s="37"/>
      <c r="Z118" s="373" t="s">
        <v>855</v>
      </c>
      <c r="AA118" s="37">
        <v>0.0</v>
      </c>
      <c r="AB118" s="37"/>
      <c r="AC118" s="376"/>
      <c r="AD118" s="377"/>
    </row>
    <row r="119" ht="18.75" hidden="1" customHeight="1" outlineLevel="1">
      <c r="A119" s="373"/>
      <c r="B119" s="84"/>
      <c r="C119" s="374"/>
      <c r="D119" s="324"/>
      <c r="E119" s="39"/>
      <c r="F119" s="38"/>
      <c r="G119" s="373"/>
      <c r="H119" s="373"/>
      <c r="I119" s="374"/>
      <c r="J119" s="373"/>
      <c r="K119" s="375"/>
      <c r="L119" s="324"/>
      <c r="M119" s="37"/>
      <c r="N119" s="37">
        <v>0.0</v>
      </c>
      <c r="O119" s="37">
        <v>0.0</v>
      </c>
      <c r="P119" s="37">
        <v>0.0</v>
      </c>
      <c r="Q119" s="37">
        <v>0.0</v>
      </c>
      <c r="R119" s="37">
        <v>0.0</v>
      </c>
      <c r="S119" s="37">
        <v>15.0</v>
      </c>
      <c r="T119" s="373"/>
      <c r="U119" s="41"/>
      <c r="V119" s="37">
        <v>0.0</v>
      </c>
      <c r="W119" s="37">
        <v>0.0</v>
      </c>
      <c r="X119" s="37"/>
      <c r="Y119" s="37"/>
      <c r="Z119" s="373" t="s">
        <v>855</v>
      </c>
      <c r="AA119" s="37">
        <v>0.0</v>
      </c>
      <c r="AB119" s="37"/>
      <c r="AC119" s="376"/>
      <c r="AD119" s="377"/>
    </row>
    <row r="120" ht="18.75" hidden="1" customHeight="1" outlineLevel="1">
      <c r="A120" s="373"/>
      <c r="B120" s="84"/>
      <c r="C120" s="374"/>
      <c r="D120" s="324"/>
      <c r="E120" s="39"/>
      <c r="F120" s="38"/>
      <c r="G120" s="373"/>
      <c r="H120" s="373"/>
      <c r="I120" s="374"/>
      <c r="J120" s="373"/>
      <c r="K120" s="375"/>
      <c r="L120" s="324"/>
      <c r="M120" s="37"/>
      <c r="N120" s="37">
        <v>0.0</v>
      </c>
      <c r="O120" s="37">
        <v>0.0</v>
      </c>
      <c r="P120" s="37">
        <v>0.0</v>
      </c>
      <c r="Q120" s="37">
        <v>0.0</v>
      </c>
      <c r="R120" s="37">
        <v>0.0</v>
      </c>
      <c r="S120" s="37">
        <v>15.0</v>
      </c>
      <c r="T120" s="373"/>
      <c r="U120" s="41"/>
      <c r="V120" s="37">
        <v>0.0</v>
      </c>
      <c r="W120" s="37">
        <v>0.0</v>
      </c>
      <c r="X120" s="37"/>
      <c r="Y120" s="37"/>
      <c r="Z120" s="373" t="s">
        <v>855</v>
      </c>
      <c r="AA120" s="37">
        <v>0.0</v>
      </c>
      <c r="AB120" s="37"/>
      <c r="AC120" s="376"/>
      <c r="AD120" s="377"/>
    </row>
    <row r="121" ht="18.75" hidden="1" customHeight="1" outlineLevel="1">
      <c r="A121" s="373"/>
      <c r="B121" s="84"/>
      <c r="C121" s="374"/>
      <c r="D121" s="324"/>
      <c r="E121" s="39"/>
      <c r="F121" s="38"/>
      <c r="G121" s="373"/>
      <c r="H121" s="373"/>
      <c r="I121" s="374"/>
      <c r="J121" s="373"/>
      <c r="K121" s="375"/>
      <c r="L121" s="324"/>
      <c r="M121" s="37"/>
      <c r="N121" s="37">
        <v>0.0</v>
      </c>
      <c r="O121" s="37">
        <v>0.0</v>
      </c>
      <c r="P121" s="37">
        <v>0.0</v>
      </c>
      <c r="Q121" s="37">
        <v>0.0</v>
      </c>
      <c r="R121" s="37">
        <v>0.0</v>
      </c>
      <c r="S121" s="37">
        <v>15.0</v>
      </c>
      <c r="T121" s="373"/>
      <c r="U121" s="41"/>
      <c r="V121" s="37">
        <v>0.0</v>
      </c>
      <c r="W121" s="37">
        <v>0.0</v>
      </c>
      <c r="X121" s="37"/>
      <c r="Y121" s="37"/>
      <c r="Z121" s="373" t="s">
        <v>855</v>
      </c>
      <c r="AA121" s="37">
        <v>0.0</v>
      </c>
      <c r="AB121" s="37"/>
      <c r="AC121" s="376"/>
      <c r="AD121" s="377"/>
    </row>
    <row r="122" ht="18.75" hidden="1" customHeight="1" outlineLevel="1">
      <c r="A122" s="373"/>
      <c r="B122" s="84"/>
      <c r="C122" s="374"/>
      <c r="D122" s="324"/>
      <c r="E122" s="39"/>
      <c r="F122" s="38"/>
      <c r="G122" s="373"/>
      <c r="H122" s="373"/>
      <c r="I122" s="374"/>
      <c r="J122" s="373"/>
      <c r="K122" s="375"/>
      <c r="L122" s="324"/>
      <c r="M122" s="37"/>
      <c r="N122" s="37">
        <v>0.0</v>
      </c>
      <c r="O122" s="37">
        <v>0.0</v>
      </c>
      <c r="P122" s="37">
        <v>0.0</v>
      </c>
      <c r="Q122" s="37">
        <v>0.0</v>
      </c>
      <c r="R122" s="37">
        <v>0.0</v>
      </c>
      <c r="S122" s="37">
        <v>15.0</v>
      </c>
      <c r="T122" s="373"/>
      <c r="U122" s="41"/>
      <c r="V122" s="37">
        <v>0.0</v>
      </c>
      <c r="W122" s="37">
        <v>0.0</v>
      </c>
      <c r="X122" s="37"/>
      <c r="Y122" s="37"/>
      <c r="Z122" s="373" t="s">
        <v>855</v>
      </c>
      <c r="AA122" s="37">
        <v>0.0</v>
      </c>
      <c r="AB122" s="37"/>
      <c r="AC122" s="376"/>
      <c r="AD122" s="377"/>
    </row>
    <row r="123" ht="18.75" hidden="1" customHeight="1" outlineLevel="1">
      <c r="A123" s="373"/>
      <c r="B123" s="84"/>
      <c r="C123" s="374"/>
      <c r="D123" s="324"/>
      <c r="E123" s="39"/>
      <c r="F123" s="38"/>
      <c r="G123" s="373"/>
      <c r="H123" s="373"/>
      <c r="I123" s="374"/>
      <c r="J123" s="373"/>
      <c r="K123" s="375"/>
      <c r="L123" s="324"/>
      <c r="M123" s="37"/>
      <c r="N123" s="37">
        <v>0.0</v>
      </c>
      <c r="O123" s="37">
        <v>0.0</v>
      </c>
      <c r="P123" s="37">
        <v>0.0</v>
      </c>
      <c r="Q123" s="37">
        <v>0.0</v>
      </c>
      <c r="R123" s="37">
        <v>0.0</v>
      </c>
      <c r="S123" s="37">
        <v>15.0</v>
      </c>
      <c r="T123" s="373"/>
      <c r="U123" s="41"/>
      <c r="V123" s="37">
        <v>0.0</v>
      </c>
      <c r="W123" s="37">
        <v>0.0</v>
      </c>
      <c r="X123" s="37"/>
      <c r="Y123" s="37"/>
      <c r="Z123" s="373" t="s">
        <v>855</v>
      </c>
      <c r="AA123" s="37">
        <v>0.0</v>
      </c>
      <c r="AB123" s="37"/>
      <c r="AC123" s="376"/>
      <c r="AD123" s="377"/>
    </row>
    <row r="124" ht="18.75" hidden="1" customHeight="1" outlineLevel="1">
      <c r="A124" s="373"/>
      <c r="B124" s="84"/>
      <c r="C124" s="374"/>
      <c r="D124" s="324"/>
      <c r="E124" s="39"/>
      <c r="F124" s="38"/>
      <c r="G124" s="373"/>
      <c r="H124" s="373"/>
      <c r="I124" s="374"/>
      <c r="J124" s="373"/>
      <c r="K124" s="375"/>
      <c r="L124" s="324"/>
      <c r="M124" s="37"/>
      <c r="N124" s="37">
        <v>0.0</v>
      </c>
      <c r="O124" s="37">
        <v>0.0</v>
      </c>
      <c r="P124" s="37">
        <v>0.0</v>
      </c>
      <c r="Q124" s="37">
        <v>0.0</v>
      </c>
      <c r="R124" s="37">
        <v>0.0</v>
      </c>
      <c r="S124" s="37">
        <v>15.0</v>
      </c>
      <c r="T124" s="373"/>
      <c r="U124" s="41"/>
      <c r="V124" s="37">
        <v>0.0</v>
      </c>
      <c r="W124" s="37">
        <v>0.0</v>
      </c>
      <c r="X124" s="37"/>
      <c r="Y124" s="37"/>
      <c r="Z124" s="373" t="s">
        <v>855</v>
      </c>
      <c r="AA124" s="37">
        <v>0.0</v>
      </c>
      <c r="AB124" s="37"/>
      <c r="AC124" s="376"/>
      <c r="AD124" s="377"/>
    </row>
    <row r="125" ht="18.75" hidden="1" customHeight="1" outlineLevel="1">
      <c r="A125" s="373"/>
      <c r="B125" s="84"/>
      <c r="C125" s="374"/>
      <c r="D125" s="324"/>
      <c r="E125" s="39"/>
      <c r="F125" s="38"/>
      <c r="G125" s="373"/>
      <c r="H125" s="373"/>
      <c r="I125" s="374"/>
      <c r="J125" s="373"/>
      <c r="K125" s="375"/>
      <c r="L125" s="324"/>
      <c r="M125" s="37"/>
      <c r="N125" s="37">
        <v>0.0</v>
      </c>
      <c r="O125" s="37">
        <v>0.0</v>
      </c>
      <c r="P125" s="37">
        <v>0.0</v>
      </c>
      <c r="Q125" s="37">
        <v>0.0</v>
      </c>
      <c r="R125" s="37">
        <v>0.0</v>
      </c>
      <c r="S125" s="37">
        <v>15.0</v>
      </c>
      <c r="T125" s="373"/>
      <c r="U125" s="41"/>
      <c r="V125" s="37">
        <v>0.0</v>
      </c>
      <c r="W125" s="37">
        <v>0.0</v>
      </c>
      <c r="X125" s="37"/>
      <c r="Y125" s="37"/>
      <c r="Z125" s="373" t="s">
        <v>855</v>
      </c>
      <c r="AA125" s="37">
        <v>0.0</v>
      </c>
      <c r="AB125" s="37"/>
      <c r="AC125" s="376"/>
      <c r="AD125" s="377"/>
    </row>
    <row r="126" ht="18.75" hidden="1" customHeight="1" outlineLevel="1">
      <c r="A126" s="373"/>
      <c r="B126" s="84"/>
      <c r="C126" s="374"/>
      <c r="D126" s="324"/>
      <c r="E126" s="39"/>
      <c r="F126" s="38"/>
      <c r="G126" s="373"/>
      <c r="H126" s="373"/>
      <c r="I126" s="374"/>
      <c r="J126" s="373"/>
      <c r="K126" s="375"/>
      <c r="L126" s="324"/>
      <c r="M126" s="37"/>
      <c r="N126" s="37">
        <v>0.0</v>
      </c>
      <c r="O126" s="37">
        <v>0.0</v>
      </c>
      <c r="P126" s="37">
        <v>0.0</v>
      </c>
      <c r="Q126" s="37">
        <v>0.0</v>
      </c>
      <c r="R126" s="37">
        <v>0.0</v>
      </c>
      <c r="S126" s="37">
        <v>15.0</v>
      </c>
      <c r="T126" s="373"/>
      <c r="U126" s="41"/>
      <c r="V126" s="37">
        <v>0.0</v>
      </c>
      <c r="W126" s="37">
        <v>0.0</v>
      </c>
      <c r="X126" s="37"/>
      <c r="Y126" s="37"/>
      <c r="Z126" s="373" t="s">
        <v>855</v>
      </c>
      <c r="AA126" s="37">
        <v>0.0</v>
      </c>
      <c r="AB126" s="37"/>
      <c r="AC126" s="376"/>
      <c r="AD126" s="377"/>
    </row>
    <row r="127" ht="18.75" hidden="1" customHeight="1" outlineLevel="1">
      <c r="A127" s="373"/>
      <c r="B127" s="84"/>
      <c r="C127" s="374"/>
      <c r="D127" s="324"/>
      <c r="E127" s="39"/>
      <c r="F127" s="38"/>
      <c r="G127" s="373"/>
      <c r="H127" s="373"/>
      <c r="I127" s="374"/>
      <c r="J127" s="373"/>
      <c r="K127" s="375"/>
      <c r="L127" s="324"/>
      <c r="M127" s="37"/>
      <c r="N127" s="37">
        <v>0.0</v>
      </c>
      <c r="O127" s="37">
        <v>0.0</v>
      </c>
      <c r="P127" s="37">
        <v>0.0</v>
      </c>
      <c r="Q127" s="37">
        <v>0.0</v>
      </c>
      <c r="R127" s="37">
        <v>0.0</v>
      </c>
      <c r="S127" s="37">
        <v>15.0</v>
      </c>
      <c r="T127" s="373"/>
      <c r="U127" s="41"/>
      <c r="V127" s="37">
        <v>0.0</v>
      </c>
      <c r="W127" s="37">
        <v>0.0</v>
      </c>
      <c r="X127" s="37"/>
      <c r="Y127" s="37"/>
      <c r="Z127" s="373" t="s">
        <v>855</v>
      </c>
      <c r="AA127" s="37">
        <v>0.0</v>
      </c>
      <c r="AB127" s="37"/>
      <c r="AC127" s="376"/>
      <c r="AD127" s="377"/>
    </row>
    <row r="128" ht="18.75" hidden="1" customHeight="1" outlineLevel="1">
      <c r="A128" s="373"/>
      <c r="B128" s="84"/>
      <c r="C128" s="374"/>
      <c r="D128" s="324"/>
      <c r="E128" s="39"/>
      <c r="F128" s="38"/>
      <c r="G128" s="373"/>
      <c r="H128" s="373"/>
      <c r="I128" s="374"/>
      <c r="J128" s="373"/>
      <c r="K128" s="375"/>
      <c r="L128" s="324"/>
      <c r="M128" s="37"/>
      <c r="N128" s="37">
        <v>0.0</v>
      </c>
      <c r="O128" s="37">
        <v>0.0</v>
      </c>
      <c r="P128" s="37">
        <v>0.0</v>
      </c>
      <c r="Q128" s="37">
        <v>0.0</v>
      </c>
      <c r="R128" s="37">
        <v>0.0</v>
      </c>
      <c r="S128" s="37">
        <v>15.0</v>
      </c>
      <c r="T128" s="373"/>
      <c r="U128" s="41"/>
      <c r="V128" s="37">
        <v>0.0</v>
      </c>
      <c r="W128" s="37">
        <v>0.0</v>
      </c>
      <c r="X128" s="37"/>
      <c r="Y128" s="37"/>
      <c r="Z128" s="373" t="s">
        <v>855</v>
      </c>
      <c r="AA128" s="37">
        <v>0.0</v>
      </c>
      <c r="AB128" s="37"/>
      <c r="AC128" s="376"/>
      <c r="AD128" s="377"/>
    </row>
    <row r="129" ht="18.75" hidden="1" customHeight="1" outlineLevel="1">
      <c r="A129" s="373"/>
      <c r="B129" s="84"/>
      <c r="C129" s="374"/>
      <c r="D129" s="324"/>
      <c r="E129" s="39"/>
      <c r="F129" s="38"/>
      <c r="G129" s="373"/>
      <c r="H129" s="373"/>
      <c r="I129" s="374"/>
      <c r="J129" s="373"/>
      <c r="K129" s="375"/>
      <c r="L129" s="324"/>
      <c r="M129" s="37"/>
      <c r="N129" s="37">
        <v>0.0</v>
      </c>
      <c r="O129" s="37">
        <v>0.0</v>
      </c>
      <c r="P129" s="37">
        <v>0.0</v>
      </c>
      <c r="Q129" s="37">
        <v>0.0</v>
      </c>
      <c r="R129" s="37">
        <v>0.0</v>
      </c>
      <c r="S129" s="37">
        <v>15.0</v>
      </c>
      <c r="T129" s="373"/>
      <c r="U129" s="41"/>
      <c r="V129" s="37">
        <v>0.0</v>
      </c>
      <c r="W129" s="37">
        <v>0.0</v>
      </c>
      <c r="X129" s="37"/>
      <c r="Y129" s="37"/>
      <c r="Z129" s="373" t="s">
        <v>855</v>
      </c>
      <c r="AA129" s="37">
        <v>0.0</v>
      </c>
      <c r="AB129" s="37"/>
      <c r="AC129" s="376"/>
      <c r="AD129" s="377"/>
    </row>
    <row r="130" ht="18.75" hidden="1" customHeight="1" outlineLevel="1">
      <c r="A130" s="373"/>
      <c r="B130" s="84"/>
      <c r="C130" s="374"/>
      <c r="D130" s="324"/>
      <c r="E130" s="39"/>
      <c r="F130" s="38"/>
      <c r="G130" s="373"/>
      <c r="H130" s="373"/>
      <c r="I130" s="374"/>
      <c r="J130" s="373"/>
      <c r="K130" s="375"/>
      <c r="L130" s="324"/>
      <c r="M130" s="37"/>
      <c r="N130" s="37">
        <v>0.0</v>
      </c>
      <c r="O130" s="37">
        <v>0.0</v>
      </c>
      <c r="P130" s="37">
        <v>0.0</v>
      </c>
      <c r="Q130" s="37">
        <v>0.0</v>
      </c>
      <c r="R130" s="37">
        <v>0.0</v>
      </c>
      <c r="S130" s="37">
        <v>15.0</v>
      </c>
      <c r="T130" s="373"/>
      <c r="U130" s="41"/>
      <c r="V130" s="37">
        <v>0.0</v>
      </c>
      <c r="W130" s="37">
        <v>0.0</v>
      </c>
      <c r="X130" s="37"/>
      <c r="Y130" s="37"/>
      <c r="Z130" s="373" t="s">
        <v>855</v>
      </c>
      <c r="AA130" s="37">
        <v>0.0</v>
      </c>
      <c r="AB130" s="37"/>
      <c r="AC130" s="376"/>
      <c r="AD130" s="377"/>
    </row>
    <row r="131" ht="18.75" hidden="1" customHeight="1" outlineLevel="1">
      <c r="A131" s="373"/>
      <c r="B131" s="84"/>
      <c r="C131" s="374"/>
      <c r="D131" s="324"/>
      <c r="E131" s="39"/>
      <c r="F131" s="38"/>
      <c r="G131" s="373"/>
      <c r="H131" s="373"/>
      <c r="I131" s="374"/>
      <c r="J131" s="373"/>
      <c r="K131" s="375"/>
      <c r="L131" s="324"/>
      <c r="M131" s="37"/>
      <c r="N131" s="37">
        <v>0.0</v>
      </c>
      <c r="O131" s="37">
        <v>0.0</v>
      </c>
      <c r="P131" s="37">
        <v>0.0</v>
      </c>
      <c r="Q131" s="37">
        <v>0.0</v>
      </c>
      <c r="R131" s="37">
        <v>0.0</v>
      </c>
      <c r="S131" s="37">
        <v>15.0</v>
      </c>
      <c r="T131" s="373"/>
      <c r="U131" s="41"/>
      <c r="V131" s="37">
        <v>0.0</v>
      </c>
      <c r="W131" s="37">
        <v>0.0</v>
      </c>
      <c r="X131" s="37"/>
      <c r="Y131" s="37"/>
      <c r="Z131" s="373" t="s">
        <v>855</v>
      </c>
      <c r="AA131" s="37">
        <v>0.0</v>
      </c>
      <c r="AB131" s="37"/>
      <c r="AC131" s="376"/>
      <c r="AD131" s="377"/>
    </row>
    <row r="132" ht="18.75" hidden="1" customHeight="1" outlineLevel="1">
      <c r="A132" s="373"/>
      <c r="B132" s="84"/>
      <c r="C132" s="374"/>
      <c r="D132" s="324"/>
      <c r="E132" s="39"/>
      <c r="F132" s="38"/>
      <c r="G132" s="373"/>
      <c r="H132" s="373"/>
      <c r="I132" s="374"/>
      <c r="J132" s="373"/>
      <c r="K132" s="375"/>
      <c r="L132" s="324"/>
      <c r="M132" s="37"/>
      <c r="N132" s="37">
        <v>0.0</v>
      </c>
      <c r="O132" s="37">
        <v>0.0</v>
      </c>
      <c r="P132" s="37">
        <v>0.0</v>
      </c>
      <c r="Q132" s="37">
        <v>0.0</v>
      </c>
      <c r="R132" s="37">
        <v>0.0</v>
      </c>
      <c r="S132" s="37">
        <v>15.0</v>
      </c>
      <c r="T132" s="373"/>
      <c r="U132" s="41"/>
      <c r="V132" s="37">
        <v>0.0</v>
      </c>
      <c r="W132" s="37">
        <v>0.0</v>
      </c>
      <c r="X132" s="37"/>
      <c r="Y132" s="37"/>
      <c r="Z132" s="373" t="s">
        <v>855</v>
      </c>
      <c r="AA132" s="37">
        <v>0.0</v>
      </c>
      <c r="AB132" s="37"/>
      <c r="AC132" s="376"/>
      <c r="AD132" s="377"/>
    </row>
    <row r="133" ht="18.75" hidden="1" customHeight="1" outlineLevel="1">
      <c r="A133" s="373"/>
      <c r="B133" s="84"/>
      <c r="C133" s="374"/>
      <c r="D133" s="324"/>
      <c r="E133" s="39"/>
      <c r="F133" s="38"/>
      <c r="G133" s="373"/>
      <c r="H133" s="373"/>
      <c r="I133" s="374"/>
      <c r="J133" s="373"/>
      <c r="K133" s="375"/>
      <c r="L133" s="324"/>
      <c r="M133" s="37"/>
      <c r="N133" s="37">
        <v>0.0</v>
      </c>
      <c r="O133" s="37">
        <v>0.0</v>
      </c>
      <c r="P133" s="37">
        <v>0.0</v>
      </c>
      <c r="Q133" s="37">
        <v>0.0</v>
      </c>
      <c r="R133" s="37">
        <v>0.0</v>
      </c>
      <c r="S133" s="37">
        <v>15.0</v>
      </c>
      <c r="T133" s="373"/>
      <c r="U133" s="41"/>
      <c r="V133" s="37">
        <v>0.0</v>
      </c>
      <c r="W133" s="37">
        <v>0.0</v>
      </c>
      <c r="X133" s="37"/>
      <c r="Y133" s="37"/>
      <c r="Z133" s="373" t="s">
        <v>855</v>
      </c>
      <c r="AA133" s="37">
        <v>0.0</v>
      </c>
      <c r="AB133" s="37"/>
      <c r="AC133" s="376"/>
      <c r="AD133" s="377"/>
    </row>
    <row r="134" ht="18.75" hidden="1" customHeight="1" outlineLevel="1">
      <c r="A134" s="373"/>
      <c r="B134" s="84"/>
      <c r="C134" s="374"/>
      <c r="D134" s="324"/>
      <c r="E134" s="39"/>
      <c r="F134" s="38"/>
      <c r="G134" s="373"/>
      <c r="H134" s="373"/>
      <c r="I134" s="374"/>
      <c r="J134" s="373"/>
      <c r="K134" s="375"/>
      <c r="L134" s="324"/>
      <c r="M134" s="37"/>
      <c r="N134" s="37">
        <v>0.0</v>
      </c>
      <c r="O134" s="37">
        <v>0.0</v>
      </c>
      <c r="P134" s="37">
        <v>0.0</v>
      </c>
      <c r="Q134" s="37">
        <v>0.0</v>
      </c>
      <c r="R134" s="37">
        <v>0.0</v>
      </c>
      <c r="S134" s="37">
        <v>15.0</v>
      </c>
      <c r="T134" s="373"/>
      <c r="U134" s="41"/>
      <c r="V134" s="37">
        <v>0.0</v>
      </c>
      <c r="W134" s="37">
        <v>0.0</v>
      </c>
      <c r="X134" s="37"/>
      <c r="Y134" s="37"/>
      <c r="Z134" s="373" t="s">
        <v>855</v>
      </c>
      <c r="AA134" s="37">
        <v>0.0</v>
      </c>
      <c r="AB134" s="37"/>
      <c r="AC134" s="376"/>
      <c r="AD134" s="377"/>
    </row>
    <row r="135" ht="18.75" hidden="1" customHeight="1" outlineLevel="1">
      <c r="A135" s="373"/>
      <c r="B135" s="84"/>
      <c r="C135" s="374"/>
      <c r="D135" s="324"/>
      <c r="E135" s="39"/>
      <c r="F135" s="38"/>
      <c r="G135" s="373"/>
      <c r="H135" s="373"/>
      <c r="I135" s="374"/>
      <c r="J135" s="373"/>
      <c r="K135" s="375"/>
      <c r="L135" s="324"/>
      <c r="M135" s="37"/>
      <c r="N135" s="37">
        <v>0.0</v>
      </c>
      <c r="O135" s="37">
        <v>0.0</v>
      </c>
      <c r="P135" s="37">
        <v>0.0</v>
      </c>
      <c r="Q135" s="37">
        <v>0.0</v>
      </c>
      <c r="R135" s="37">
        <v>0.0</v>
      </c>
      <c r="S135" s="37">
        <v>15.0</v>
      </c>
      <c r="T135" s="373"/>
      <c r="U135" s="41"/>
      <c r="V135" s="37">
        <v>0.0</v>
      </c>
      <c r="W135" s="37">
        <v>0.0</v>
      </c>
      <c r="X135" s="37"/>
      <c r="Y135" s="37"/>
      <c r="Z135" s="373" t="s">
        <v>855</v>
      </c>
      <c r="AA135" s="37">
        <v>0.0</v>
      </c>
      <c r="AB135" s="37"/>
      <c r="AC135" s="376"/>
      <c r="AD135" s="377"/>
    </row>
    <row r="136" ht="18.75" hidden="1" customHeight="1" outlineLevel="1">
      <c r="A136" s="373"/>
      <c r="B136" s="84"/>
      <c r="C136" s="374"/>
      <c r="D136" s="324"/>
      <c r="E136" s="39"/>
      <c r="F136" s="38"/>
      <c r="G136" s="373"/>
      <c r="H136" s="373"/>
      <c r="I136" s="374"/>
      <c r="J136" s="373"/>
      <c r="K136" s="375"/>
      <c r="L136" s="324"/>
      <c r="M136" s="37"/>
      <c r="N136" s="37">
        <v>0.0</v>
      </c>
      <c r="O136" s="37">
        <v>0.0</v>
      </c>
      <c r="P136" s="37">
        <v>0.0</v>
      </c>
      <c r="Q136" s="37">
        <v>0.0</v>
      </c>
      <c r="R136" s="37">
        <v>0.0</v>
      </c>
      <c r="S136" s="37">
        <v>15.0</v>
      </c>
      <c r="T136" s="373"/>
      <c r="U136" s="41"/>
      <c r="V136" s="37">
        <v>0.0</v>
      </c>
      <c r="W136" s="37">
        <v>0.0</v>
      </c>
      <c r="X136" s="37"/>
      <c r="Y136" s="37"/>
      <c r="Z136" s="373" t="s">
        <v>855</v>
      </c>
      <c r="AA136" s="37">
        <v>0.0</v>
      </c>
      <c r="AB136" s="37"/>
      <c r="AC136" s="376"/>
      <c r="AD136" s="377"/>
    </row>
    <row r="137" ht="18.75" hidden="1" customHeight="1" outlineLevel="1">
      <c r="A137" s="373"/>
      <c r="B137" s="84"/>
      <c r="C137" s="374"/>
      <c r="D137" s="324"/>
      <c r="E137" s="39"/>
      <c r="F137" s="38"/>
      <c r="G137" s="373"/>
      <c r="H137" s="373"/>
      <c r="I137" s="374"/>
      <c r="J137" s="373"/>
      <c r="K137" s="375"/>
      <c r="L137" s="324"/>
      <c r="M137" s="37"/>
      <c r="N137" s="37">
        <v>0.0</v>
      </c>
      <c r="O137" s="37">
        <v>0.0</v>
      </c>
      <c r="P137" s="37">
        <v>0.0</v>
      </c>
      <c r="Q137" s="37">
        <v>0.0</v>
      </c>
      <c r="R137" s="37">
        <v>0.0</v>
      </c>
      <c r="S137" s="37">
        <v>15.0</v>
      </c>
      <c r="T137" s="373"/>
      <c r="U137" s="41"/>
      <c r="V137" s="37">
        <v>0.0</v>
      </c>
      <c r="W137" s="37">
        <v>0.0</v>
      </c>
      <c r="X137" s="37"/>
      <c r="Y137" s="37"/>
      <c r="Z137" s="373" t="s">
        <v>855</v>
      </c>
      <c r="AA137" s="37">
        <v>0.0</v>
      </c>
      <c r="AB137" s="37"/>
      <c r="AC137" s="376"/>
      <c r="AD137" s="377"/>
    </row>
    <row r="138" ht="18.75" hidden="1" customHeight="1" outlineLevel="1">
      <c r="A138" s="373"/>
      <c r="B138" s="84"/>
      <c r="C138" s="374"/>
      <c r="D138" s="324"/>
      <c r="E138" s="39"/>
      <c r="F138" s="38"/>
      <c r="G138" s="373"/>
      <c r="H138" s="373"/>
      <c r="I138" s="374"/>
      <c r="J138" s="373"/>
      <c r="K138" s="375"/>
      <c r="L138" s="324"/>
      <c r="M138" s="37"/>
      <c r="N138" s="37">
        <v>0.0</v>
      </c>
      <c r="O138" s="37">
        <v>0.0</v>
      </c>
      <c r="P138" s="37">
        <v>0.0</v>
      </c>
      <c r="Q138" s="37">
        <v>0.0</v>
      </c>
      <c r="R138" s="37">
        <v>0.0</v>
      </c>
      <c r="S138" s="37">
        <v>15.0</v>
      </c>
      <c r="T138" s="373"/>
      <c r="U138" s="41"/>
      <c r="V138" s="37">
        <v>0.0</v>
      </c>
      <c r="W138" s="37">
        <v>0.0</v>
      </c>
      <c r="X138" s="37"/>
      <c r="Y138" s="37"/>
      <c r="Z138" s="373" t="s">
        <v>855</v>
      </c>
      <c r="AA138" s="37">
        <v>0.0</v>
      </c>
      <c r="AB138" s="37"/>
      <c r="AC138" s="376"/>
      <c r="AD138" s="377"/>
    </row>
    <row r="139" ht="18.75" hidden="1" customHeight="1" outlineLevel="1">
      <c r="A139" s="373"/>
      <c r="B139" s="84"/>
      <c r="C139" s="374"/>
      <c r="D139" s="324"/>
      <c r="E139" s="39"/>
      <c r="F139" s="38"/>
      <c r="G139" s="373"/>
      <c r="H139" s="373"/>
      <c r="I139" s="374"/>
      <c r="J139" s="373"/>
      <c r="K139" s="375"/>
      <c r="L139" s="324"/>
      <c r="M139" s="37"/>
      <c r="N139" s="37">
        <v>0.0</v>
      </c>
      <c r="O139" s="37">
        <v>0.0</v>
      </c>
      <c r="P139" s="37">
        <v>0.0</v>
      </c>
      <c r="Q139" s="37">
        <v>0.0</v>
      </c>
      <c r="R139" s="37">
        <v>0.0</v>
      </c>
      <c r="S139" s="37">
        <v>15.0</v>
      </c>
      <c r="T139" s="373"/>
      <c r="U139" s="41"/>
      <c r="V139" s="37">
        <v>0.0</v>
      </c>
      <c r="W139" s="37">
        <v>0.0</v>
      </c>
      <c r="X139" s="37"/>
      <c r="Y139" s="37"/>
      <c r="Z139" s="373" t="s">
        <v>855</v>
      </c>
      <c r="AA139" s="37">
        <v>0.0</v>
      </c>
      <c r="AB139" s="37"/>
      <c r="AC139" s="376"/>
      <c r="AD139" s="377"/>
    </row>
    <row r="140" ht="18.75" hidden="1" customHeight="1" outlineLevel="1">
      <c r="A140" s="373"/>
      <c r="B140" s="84"/>
      <c r="C140" s="374"/>
      <c r="D140" s="324"/>
      <c r="E140" s="39"/>
      <c r="F140" s="38"/>
      <c r="G140" s="373"/>
      <c r="H140" s="373"/>
      <c r="I140" s="374"/>
      <c r="J140" s="373"/>
      <c r="K140" s="375"/>
      <c r="L140" s="324"/>
      <c r="M140" s="37"/>
      <c r="N140" s="37">
        <v>0.0</v>
      </c>
      <c r="O140" s="37">
        <v>0.0</v>
      </c>
      <c r="P140" s="37">
        <v>0.0</v>
      </c>
      <c r="Q140" s="37">
        <v>0.0</v>
      </c>
      <c r="R140" s="37">
        <v>0.0</v>
      </c>
      <c r="S140" s="37">
        <v>15.0</v>
      </c>
      <c r="T140" s="373"/>
      <c r="U140" s="41"/>
      <c r="V140" s="37">
        <v>0.0</v>
      </c>
      <c r="W140" s="37">
        <v>0.0</v>
      </c>
      <c r="X140" s="37"/>
      <c r="Y140" s="37"/>
      <c r="Z140" s="373" t="s">
        <v>855</v>
      </c>
      <c r="AA140" s="37">
        <v>0.0</v>
      </c>
      <c r="AB140" s="37"/>
      <c r="AC140" s="376"/>
      <c r="AD140" s="377"/>
    </row>
    <row r="141" ht="18.75" hidden="1" customHeight="1" outlineLevel="1">
      <c r="A141" s="373"/>
      <c r="B141" s="84"/>
      <c r="C141" s="374"/>
      <c r="D141" s="324"/>
      <c r="E141" s="39"/>
      <c r="F141" s="38"/>
      <c r="G141" s="373"/>
      <c r="H141" s="373"/>
      <c r="I141" s="374"/>
      <c r="J141" s="373"/>
      <c r="K141" s="375"/>
      <c r="L141" s="324"/>
      <c r="M141" s="37"/>
      <c r="N141" s="37">
        <v>0.0</v>
      </c>
      <c r="O141" s="37">
        <v>0.0</v>
      </c>
      <c r="P141" s="37">
        <v>0.0</v>
      </c>
      <c r="Q141" s="37">
        <v>0.0</v>
      </c>
      <c r="R141" s="37">
        <v>0.0</v>
      </c>
      <c r="S141" s="37">
        <v>15.0</v>
      </c>
      <c r="T141" s="373"/>
      <c r="U141" s="41"/>
      <c r="V141" s="37">
        <v>0.0</v>
      </c>
      <c r="W141" s="37">
        <v>0.0</v>
      </c>
      <c r="X141" s="37"/>
      <c r="Y141" s="37"/>
      <c r="Z141" s="373" t="s">
        <v>855</v>
      </c>
      <c r="AA141" s="37">
        <v>0.0</v>
      </c>
      <c r="AB141" s="37"/>
      <c r="AC141" s="376"/>
      <c r="AD141" s="377"/>
    </row>
    <row r="142" ht="18.75" hidden="1" customHeight="1" outlineLevel="1">
      <c r="A142" s="373"/>
      <c r="B142" s="84"/>
      <c r="C142" s="374"/>
      <c r="D142" s="324"/>
      <c r="E142" s="39"/>
      <c r="F142" s="38"/>
      <c r="G142" s="373"/>
      <c r="H142" s="373"/>
      <c r="I142" s="374"/>
      <c r="J142" s="373"/>
      <c r="K142" s="375"/>
      <c r="L142" s="324"/>
      <c r="M142" s="37"/>
      <c r="N142" s="37">
        <v>0.0</v>
      </c>
      <c r="O142" s="37">
        <v>0.0</v>
      </c>
      <c r="P142" s="37">
        <v>0.0</v>
      </c>
      <c r="Q142" s="37">
        <v>0.0</v>
      </c>
      <c r="R142" s="37">
        <v>0.0</v>
      </c>
      <c r="S142" s="37">
        <v>15.0</v>
      </c>
      <c r="T142" s="373"/>
      <c r="U142" s="41"/>
      <c r="V142" s="37">
        <v>0.0</v>
      </c>
      <c r="W142" s="37">
        <v>0.0</v>
      </c>
      <c r="X142" s="37"/>
      <c r="Y142" s="37"/>
      <c r="Z142" s="373" t="s">
        <v>855</v>
      </c>
      <c r="AA142" s="37">
        <v>0.0</v>
      </c>
      <c r="AB142" s="37"/>
      <c r="AC142" s="376"/>
      <c r="AD142" s="377"/>
    </row>
    <row r="143" ht="18.75" hidden="1" customHeight="1" outlineLevel="1">
      <c r="A143" s="373"/>
      <c r="B143" s="84"/>
      <c r="C143" s="374"/>
      <c r="D143" s="324"/>
      <c r="E143" s="39"/>
      <c r="F143" s="38"/>
      <c r="G143" s="373"/>
      <c r="H143" s="373"/>
      <c r="I143" s="374"/>
      <c r="J143" s="373"/>
      <c r="K143" s="375"/>
      <c r="L143" s="324"/>
      <c r="M143" s="37"/>
      <c r="N143" s="37">
        <v>0.0</v>
      </c>
      <c r="O143" s="37">
        <v>0.0</v>
      </c>
      <c r="P143" s="37">
        <v>0.0</v>
      </c>
      <c r="Q143" s="37">
        <v>0.0</v>
      </c>
      <c r="R143" s="37">
        <v>0.0</v>
      </c>
      <c r="S143" s="37">
        <v>15.0</v>
      </c>
      <c r="T143" s="373"/>
      <c r="U143" s="41"/>
      <c r="V143" s="37">
        <v>0.0</v>
      </c>
      <c r="W143" s="37">
        <v>0.0</v>
      </c>
      <c r="X143" s="37"/>
      <c r="Y143" s="37"/>
      <c r="Z143" s="373" t="s">
        <v>855</v>
      </c>
      <c r="AA143" s="37">
        <v>0.0</v>
      </c>
      <c r="AB143" s="37"/>
      <c r="AC143" s="376"/>
      <c r="AD143" s="377"/>
    </row>
    <row r="144" ht="18.75" hidden="1" customHeight="1" outlineLevel="1">
      <c r="A144" s="373"/>
      <c r="B144" s="84"/>
      <c r="C144" s="374"/>
      <c r="D144" s="324"/>
      <c r="E144" s="39"/>
      <c r="F144" s="38"/>
      <c r="G144" s="373"/>
      <c r="H144" s="373"/>
      <c r="I144" s="374"/>
      <c r="J144" s="373"/>
      <c r="K144" s="375"/>
      <c r="L144" s="324"/>
      <c r="M144" s="37"/>
      <c r="N144" s="37">
        <v>0.0</v>
      </c>
      <c r="O144" s="37">
        <v>0.0</v>
      </c>
      <c r="P144" s="37">
        <v>0.0</v>
      </c>
      <c r="Q144" s="37">
        <v>0.0</v>
      </c>
      <c r="R144" s="37">
        <v>0.0</v>
      </c>
      <c r="S144" s="37">
        <v>15.0</v>
      </c>
      <c r="T144" s="373"/>
      <c r="U144" s="41"/>
      <c r="V144" s="37">
        <v>0.0</v>
      </c>
      <c r="W144" s="37">
        <v>0.0</v>
      </c>
      <c r="X144" s="37"/>
      <c r="Y144" s="37"/>
      <c r="Z144" s="373" t="s">
        <v>855</v>
      </c>
      <c r="AA144" s="37">
        <v>0.0</v>
      </c>
      <c r="AB144" s="37"/>
      <c r="AC144" s="376"/>
      <c r="AD144" s="377"/>
    </row>
    <row r="145" ht="18.75" hidden="1" customHeight="1" outlineLevel="1">
      <c r="A145" s="373"/>
      <c r="B145" s="84"/>
      <c r="C145" s="374"/>
      <c r="D145" s="324"/>
      <c r="E145" s="39"/>
      <c r="F145" s="38"/>
      <c r="G145" s="373"/>
      <c r="H145" s="373"/>
      <c r="I145" s="374"/>
      <c r="J145" s="373"/>
      <c r="K145" s="375"/>
      <c r="L145" s="324"/>
      <c r="M145" s="37"/>
      <c r="N145" s="37">
        <v>0.0</v>
      </c>
      <c r="O145" s="37">
        <v>0.0</v>
      </c>
      <c r="P145" s="37">
        <v>0.0</v>
      </c>
      <c r="Q145" s="37">
        <v>0.0</v>
      </c>
      <c r="R145" s="37">
        <v>0.0</v>
      </c>
      <c r="S145" s="37">
        <v>15.0</v>
      </c>
      <c r="T145" s="373"/>
      <c r="U145" s="41"/>
      <c r="V145" s="37">
        <v>0.0</v>
      </c>
      <c r="W145" s="37">
        <v>0.0</v>
      </c>
      <c r="X145" s="37"/>
      <c r="Y145" s="37"/>
      <c r="Z145" s="373" t="s">
        <v>855</v>
      </c>
      <c r="AA145" s="37">
        <v>0.0</v>
      </c>
      <c r="AB145" s="37"/>
      <c r="AC145" s="376"/>
      <c r="AD145" s="377"/>
    </row>
    <row r="146" ht="18.75" hidden="1" customHeight="1" outlineLevel="1">
      <c r="A146" s="373"/>
      <c r="B146" s="84"/>
      <c r="C146" s="374"/>
      <c r="D146" s="324"/>
      <c r="E146" s="39"/>
      <c r="F146" s="38"/>
      <c r="G146" s="373"/>
      <c r="H146" s="373"/>
      <c r="I146" s="374"/>
      <c r="J146" s="373"/>
      <c r="K146" s="375"/>
      <c r="L146" s="324"/>
      <c r="M146" s="37"/>
      <c r="N146" s="37">
        <v>0.0</v>
      </c>
      <c r="O146" s="37">
        <v>0.0</v>
      </c>
      <c r="P146" s="37">
        <v>0.0</v>
      </c>
      <c r="Q146" s="37">
        <v>0.0</v>
      </c>
      <c r="R146" s="37">
        <v>0.0</v>
      </c>
      <c r="S146" s="37">
        <v>15.0</v>
      </c>
      <c r="T146" s="373"/>
      <c r="U146" s="41"/>
      <c r="V146" s="37">
        <v>0.0</v>
      </c>
      <c r="W146" s="37">
        <v>0.0</v>
      </c>
      <c r="X146" s="37"/>
      <c r="Y146" s="37"/>
      <c r="Z146" s="373" t="s">
        <v>855</v>
      </c>
      <c r="AA146" s="37">
        <v>0.0</v>
      </c>
      <c r="AB146" s="37"/>
      <c r="AC146" s="376"/>
      <c r="AD146" s="377"/>
    </row>
    <row r="147" ht="18.75" hidden="1" customHeight="1" outlineLevel="1">
      <c r="A147" s="373"/>
      <c r="B147" s="84"/>
      <c r="C147" s="374"/>
      <c r="D147" s="324"/>
      <c r="E147" s="39"/>
      <c r="F147" s="38"/>
      <c r="G147" s="373"/>
      <c r="H147" s="373"/>
      <c r="I147" s="374"/>
      <c r="J147" s="373"/>
      <c r="K147" s="375"/>
      <c r="L147" s="324"/>
      <c r="M147" s="37"/>
      <c r="N147" s="37">
        <v>0.0</v>
      </c>
      <c r="O147" s="37">
        <v>0.0</v>
      </c>
      <c r="P147" s="37">
        <v>0.0</v>
      </c>
      <c r="Q147" s="37">
        <v>0.0</v>
      </c>
      <c r="R147" s="37">
        <v>0.0</v>
      </c>
      <c r="S147" s="37">
        <v>15.0</v>
      </c>
      <c r="T147" s="373"/>
      <c r="U147" s="41"/>
      <c r="V147" s="37">
        <v>0.0</v>
      </c>
      <c r="W147" s="37">
        <v>0.0</v>
      </c>
      <c r="X147" s="37"/>
      <c r="Y147" s="37"/>
      <c r="Z147" s="373" t="s">
        <v>855</v>
      </c>
      <c r="AA147" s="37">
        <v>0.0</v>
      </c>
      <c r="AB147" s="37"/>
      <c r="AC147" s="376"/>
      <c r="AD147" s="377"/>
    </row>
    <row r="148" ht="18.75" hidden="1" customHeight="1" outlineLevel="1">
      <c r="A148" s="373"/>
      <c r="B148" s="84"/>
      <c r="C148" s="374"/>
      <c r="D148" s="324"/>
      <c r="E148" s="39"/>
      <c r="F148" s="38"/>
      <c r="G148" s="373"/>
      <c r="H148" s="373"/>
      <c r="I148" s="374"/>
      <c r="J148" s="373"/>
      <c r="K148" s="375"/>
      <c r="L148" s="324"/>
      <c r="M148" s="37"/>
      <c r="N148" s="37">
        <v>0.0</v>
      </c>
      <c r="O148" s="37">
        <v>0.0</v>
      </c>
      <c r="P148" s="37">
        <v>0.0</v>
      </c>
      <c r="Q148" s="37">
        <v>0.0</v>
      </c>
      <c r="R148" s="37">
        <v>0.0</v>
      </c>
      <c r="S148" s="37">
        <v>15.0</v>
      </c>
      <c r="T148" s="373"/>
      <c r="U148" s="41"/>
      <c r="V148" s="37">
        <v>0.0</v>
      </c>
      <c r="W148" s="37">
        <v>0.0</v>
      </c>
      <c r="X148" s="37"/>
      <c r="Y148" s="37"/>
      <c r="Z148" s="373" t="s">
        <v>855</v>
      </c>
      <c r="AA148" s="37">
        <v>0.0</v>
      </c>
      <c r="AB148" s="37"/>
      <c r="AC148" s="376"/>
      <c r="AD148" s="377"/>
    </row>
    <row r="149" ht="18.75" hidden="1" customHeight="1" outlineLevel="1">
      <c r="A149" s="373"/>
      <c r="B149" s="84"/>
      <c r="C149" s="374"/>
      <c r="D149" s="324"/>
      <c r="E149" s="39"/>
      <c r="F149" s="38"/>
      <c r="G149" s="373"/>
      <c r="H149" s="373"/>
      <c r="I149" s="374"/>
      <c r="J149" s="373"/>
      <c r="K149" s="375"/>
      <c r="L149" s="324"/>
      <c r="M149" s="37"/>
      <c r="N149" s="37">
        <v>0.0</v>
      </c>
      <c r="O149" s="37">
        <v>0.0</v>
      </c>
      <c r="P149" s="37">
        <v>0.0</v>
      </c>
      <c r="Q149" s="37">
        <v>0.0</v>
      </c>
      <c r="R149" s="37">
        <v>0.0</v>
      </c>
      <c r="S149" s="37">
        <v>15.0</v>
      </c>
      <c r="T149" s="373"/>
      <c r="U149" s="41"/>
      <c r="V149" s="37">
        <v>0.0</v>
      </c>
      <c r="W149" s="37">
        <v>0.0</v>
      </c>
      <c r="X149" s="37"/>
      <c r="Y149" s="37"/>
      <c r="Z149" s="373" t="s">
        <v>855</v>
      </c>
      <c r="AA149" s="37">
        <v>0.0</v>
      </c>
      <c r="AB149" s="37"/>
      <c r="AC149" s="376"/>
      <c r="AD149" s="377"/>
    </row>
    <row r="150" ht="18.75" hidden="1" customHeight="1" outlineLevel="1">
      <c r="A150" s="373"/>
      <c r="B150" s="84"/>
      <c r="C150" s="374"/>
      <c r="D150" s="324"/>
      <c r="E150" s="39"/>
      <c r="F150" s="38"/>
      <c r="G150" s="373"/>
      <c r="H150" s="373"/>
      <c r="I150" s="374"/>
      <c r="J150" s="373"/>
      <c r="K150" s="375"/>
      <c r="L150" s="324"/>
      <c r="M150" s="37"/>
      <c r="N150" s="37">
        <v>0.0</v>
      </c>
      <c r="O150" s="37">
        <v>0.0</v>
      </c>
      <c r="P150" s="37">
        <v>0.0</v>
      </c>
      <c r="Q150" s="37">
        <v>0.0</v>
      </c>
      <c r="R150" s="37">
        <v>0.0</v>
      </c>
      <c r="S150" s="37">
        <v>15.0</v>
      </c>
      <c r="T150" s="373"/>
      <c r="U150" s="41"/>
      <c r="V150" s="37">
        <v>0.0</v>
      </c>
      <c r="W150" s="37">
        <v>0.0</v>
      </c>
      <c r="X150" s="37"/>
      <c r="Y150" s="37"/>
      <c r="Z150" s="373" t="s">
        <v>855</v>
      </c>
      <c r="AA150" s="37">
        <v>0.0</v>
      </c>
      <c r="AB150" s="37"/>
      <c r="AC150" s="376"/>
      <c r="AD150" s="377"/>
    </row>
    <row r="151" ht="18.75" hidden="1" customHeight="1" outlineLevel="1">
      <c r="A151" s="373"/>
      <c r="B151" s="84"/>
      <c r="C151" s="374"/>
      <c r="D151" s="324"/>
      <c r="E151" s="39"/>
      <c r="F151" s="38"/>
      <c r="G151" s="373"/>
      <c r="H151" s="373"/>
      <c r="I151" s="374"/>
      <c r="J151" s="373"/>
      <c r="K151" s="375"/>
      <c r="L151" s="324"/>
      <c r="M151" s="37"/>
      <c r="N151" s="37">
        <v>0.0</v>
      </c>
      <c r="O151" s="37">
        <v>0.0</v>
      </c>
      <c r="P151" s="37">
        <v>0.0</v>
      </c>
      <c r="Q151" s="37">
        <v>0.0</v>
      </c>
      <c r="R151" s="37">
        <v>0.0</v>
      </c>
      <c r="S151" s="37">
        <v>15.0</v>
      </c>
      <c r="T151" s="373"/>
      <c r="U151" s="41"/>
      <c r="V151" s="37">
        <v>0.0</v>
      </c>
      <c r="W151" s="37">
        <v>0.0</v>
      </c>
      <c r="X151" s="37"/>
      <c r="Y151" s="37"/>
      <c r="Z151" s="373" t="s">
        <v>855</v>
      </c>
      <c r="AA151" s="37">
        <v>0.0</v>
      </c>
      <c r="AB151" s="37"/>
      <c r="AC151" s="376"/>
      <c r="AD151" s="377"/>
    </row>
    <row r="152" ht="18.75" hidden="1" customHeight="1" outlineLevel="1">
      <c r="A152" s="373"/>
      <c r="B152" s="84"/>
      <c r="C152" s="374"/>
      <c r="D152" s="324"/>
      <c r="E152" s="39"/>
      <c r="F152" s="38"/>
      <c r="G152" s="373"/>
      <c r="H152" s="373"/>
      <c r="I152" s="374"/>
      <c r="J152" s="373"/>
      <c r="K152" s="375"/>
      <c r="L152" s="324"/>
      <c r="M152" s="37"/>
      <c r="N152" s="37">
        <v>0.0</v>
      </c>
      <c r="O152" s="37">
        <v>0.0</v>
      </c>
      <c r="P152" s="37">
        <v>0.0</v>
      </c>
      <c r="Q152" s="37">
        <v>0.0</v>
      </c>
      <c r="R152" s="37">
        <v>0.0</v>
      </c>
      <c r="S152" s="37">
        <v>15.0</v>
      </c>
      <c r="T152" s="373"/>
      <c r="U152" s="41"/>
      <c r="V152" s="37">
        <v>0.0</v>
      </c>
      <c r="W152" s="37">
        <v>0.0</v>
      </c>
      <c r="X152" s="37"/>
      <c r="Y152" s="37"/>
      <c r="Z152" s="373" t="s">
        <v>855</v>
      </c>
      <c r="AA152" s="37">
        <v>0.0</v>
      </c>
      <c r="AB152" s="37"/>
      <c r="AC152" s="376"/>
      <c r="AD152" s="377"/>
    </row>
    <row r="153" ht="18.75" hidden="1" customHeight="1" outlineLevel="1">
      <c r="A153" s="373"/>
      <c r="B153" s="84"/>
      <c r="C153" s="374"/>
      <c r="D153" s="324"/>
      <c r="E153" s="39"/>
      <c r="F153" s="38"/>
      <c r="G153" s="373"/>
      <c r="H153" s="373"/>
      <c r="I153" s="374"/>
      <c r="J153" s="373"/>
      <c r="K153" s="375"/>
      <c r="L153" s="324"/>
      <c r="M153" s="37"/>
      <c r="N153" s="37">
        <v>0.0</v>
      </c>
      <c r="O153" s="37">
        <v>0.0</v>
      </c>
      <c r="P153" s="37">
        <v>0.0</v>
      </c>
      <c r="Q153" s="37">
        <v>0.0</v>
      </c>
      <c r="R153" s="37">
        <v>0.0</v>
      </c>
      <c r="S153" s="37">
        <v>15.0</v>
      </c>
      <c r="T153" s="373"/>
      <c r="U153" s="41"/>
      <c r="V153" s="37">
        <v>0.0</v>
      </c>
      <c r="W153" s="37">
        <v>0.0</v>
      </c>
      <c r="X153" s="37"/>
      <c r="Y153" s="37"/>
      <c r="Z153" s="373" t="s">
        <v>855</v>
      </c>
      <c r="AA153" s="37">
        <v>0.0</v>
      </c>
      <c r="AB153" s="37"/>
      <c r="AC153" s="376"/>
      <c r="AD153" s="377"/>
    </row>
    <row r="154" ht="18.75" hidden="1" customHeight="1" outlineLevel="1">
      <c r="A154" s="373"/>
      <c r="B154" s="84"/>
      <c r="C154" s="374"/>
      <c r="D154" s="324"/>
      <c r="E154" s="39"/>
      <c r="F154" s="38"/>
      <c r="G154" s="373"/>
      <c r="H154" s="373"/>
      <c r="I154" s="374"/>
      <c r="J154" s="373"/>
      <c r="K154" s="375"/>
      <c r="L154" s="324"/>
      <c r="M154" s="37"/>
      <c r="N154" s="37">
        <v>0.0</v>
      </c>
      <c r="O154" s="37">
        <v>0.0</v>
      </c>
      <c r="P154" s="37">
        <v>0.0</v>
      </c>
      <c r="Q154" s="37">
        <v>0.0</v>
      </c>
      <c r="R154" s="37">
        <v>0.0</v>
      </c>
      <c r="S154" s="37">
        <v>15.0</v>
      </c>
      <c r="T154" s="373"/>
      <c r="U154" s="41"/>
      <c r="V154" s="37">
        <v>0.0</v>
      </c>
      <c r="W154" s="37">
        <v>0.0</v>
      </c>
      <c r="X154" s="37"/>
      <c r="Y154" s="37"/>
      <c r="Z154" s="373" t="s">
        <v>855</v>
      </c>
      <c r="AA154" s="37">
        <v>0.0</v>
      </c>
      <c r="AB154" s="37"/>
      <c r="AC154" s="376"/>
      <c r="AD154" s="377"/>
    </row>
    <row r="155" ht="18.75" hidden="1" customHeight="1" outlineLevel="1">
      <c r="A155" s="373"/>
      <c r="B155" s="84"/>
      <c r="C155" s="374"/>
      <c r="D155" s="324"/>
      <c r="E155" s="39"/>
      <c r="F155" s="38"/>
      <c r="G155" s="373"/>
      <c r="H155" s="373"/>
      <c r="I155" s="374"/>
      <c r="J155" s="373"/>
      <c r="K155" s="375"/>
      <c r="L155" s="324"/>
      <c r="M155" s="37"/>
      <c r="N155" s="37">
        <v>0.0</v>
      </c>
      <c r="O155" s="37">
        <v>0.0</v>
      </c>
      <c r="P155" s="37">
        <v>0.0</v>
      </c>
      <c r="Q155" s="37">
        <v>0.0</v>
      </c>
      <c r="R155" s="37">
        <v>0.0</v>
      </c>
      <c r="S155" s="37">
        <v>15.0</v>
      </c>
      <c r="T155" s="373"/>
      <c r="U155" s="41"/>
      <c r="V155" s="37">
        <v>0.0</v>
      </c>
      <c r="W155" s="37">
        <v>0.0</v>
      </c>
      <c r="X155" s="37"/>
      <c r="Y155" s="37"/>
      <c r="Z155" s="373" t="s">
        <v>855</v>
      </c>
      <c r="AA155" s="37">
        <v>0.0</v>
      </c>
      <c r="AB155" s="37"/>
      <c r="AC155" s="376"/>
      <c r="AD155" s="377"/>
    </row>
    <row r="156" ht="18.75" hidden="1" customHeight="1" outlineLevel="1">
      <c r="A156" s="373"/>
      <c r="B156" s="84"/>
      <c r="C156" s="374"/>
      <c r="D156" s="324"/>
      <c r="E156" s="39"/>
      <c r="F156" s="38"/>
      <c r="G156" s="373"/>
      <c r="H156" s="373"/>
      <c r="I156" s="374"/>
      <c r="J156" s="373"/>
      <c r="K156" s="375"/>
      <c r="L156" s="324"/>
      <c r="M156" s="37"/>
      <c r="N156" s="37">
        <v>0.0</v>
      </c>
      <c r="O156" s="37">
        <v>0.0</v>
      </c>
      <c r="P156" s="37">
        <v>0.0</v>
      </c>
      <c r="Q156" s="37">
        <v>0.0</v>
      </c>
      <c r="R156" s="37">
        <v>0.0</v>
      </c>
      <c r="S156" s="37">
        <v>15.0</v>
      </c>
      <c r="T156" s="373"/>
      <c r="U156" s="41"/>
      <c r="V156" s="37">
        <v>0.0</v>
      </c>
      <c r="W156" s="37">
        <v>0.0</v>
      </c>
      <c r="X156" s="37"/>
      <c r="Y156" s="37"/>
      <c r="Z156" s="373" t="s">
        <v>855</v>
      </c>
      <c r="AA156" s="37">
        <v>0.0</v>
      </c>
      <c r="AB156" s="37"/>
      <c r="AC156" s="376"/>
      <c r="AD156" s="377"/>
    </row>
    <row r="157" ht="18.75" hidden="1" customHeight="1" outlineLevel="1">
      <c r="A157" s="373"/>
      <c r="B157" s="84"/>
      <c r="C157" s="374"/>
      <c r="D157" s="324"/>
      <c r="E157" s="39"/>
      <c r="F157" s="38"/>
      <c r="G157" s="373"/>
      <c r="H157" s="373"/>
      <c r="I157" s="374"/>
      <c r="J157" s="373"/>
      <c r="K157" s="375"/>
      <c r="L157" s="324"/>
      <c r="M157" s="37"/>
      <c r="N157" s="37">
        <v>0.0</v>
      </c>
      <c r="O157" s="37">
        <v>0.0</v>
      </c>
      <c r="P157" s="37">
        <v>0.0</v>
      </c>
      <c r="Q157" s="37">
        <v>0.0</v>
      </c>
      <c r="R157" s="37">
        <v>0.0</v>
      </c>
      <c r="S157" s="37">
        <v>15.0</v>
      </c>
      <c r="T157" s="373"/>
      <c r="U157" s="41"/>
      <c r="V157" s="37">
        <v>0.0</v>
      </c>
      <c r="W157" s="37">
        <v>0.0</v>
      </c>
      <c r="X157" s="37"/>
      <c r="Y157" s="37"/>
      <c r="Z157" s="373" t="s">
        <v>855</v>
      </c>
      <c r="AA157" s="37">
        <v>0.0</v>
      </c>
      <c r="AB157" s="37"/>
      <c r="AC157" s="376"/>
      <c r="AD157" s="377"/>
    </row>
    <row r="158" ht="18.75" hidden="1" customHeight="1" outlineLevel="1">
      <c r="A158" s="373"/>
      <c r="B158" s="84"/>
      <c r="C158" s="374"/>
      <c r="D158" s="324"/>
      <c r="E158" s="39"/>
      <c r="F158" s="38"/>
      <c r="G158" s="373"/>
      <c r="H158" s="373"/>
      <c r="I158" s="374"/>
      <c r="J158" s="373"/>
      <c r="K158" s="375"/>
      <c r="L158" s="324"/>
      <c r="M158" s="37"/>
      <c r="N158" s="37">
        <v>0.0</v>
      </c>
      <c r="O158" s="37">
        <v>0.0</v>
      </c>
      <c r="P158" s="37">
        <v>0.0</v>
      </c>
      <c r="Q158" s="37">
        <v>0.0</v>
      </c>
      <c r="R158" s="37">
        <v>0.0</v>
      </c>
      <c r="S158" s="37">
        <v>15.0</v>
      </c>
      <c r="T158" s="373"/>
      <c r="U158" s="41"/>
      <c r="V158" s="37">
        <v>0.0</v>
      </c>
      <c r="W158" s="37">
        <v>0.0</v>
      </c>
      <c r="X158" s="37"/>
      <c r="Y158" s="37"/>
      <c r="Z158" s="373" t="s">
        <v>855</v>
      </c>
      <c r="AA158" s="37">
        <v>0.0</v>
      </c>
      <c r="AB158" s="37"/>
      <c r="AC158" s="376"/>
      <c r="AD158" s="377"/>
    </row>
    <row r="159" ht="18.75" hidden="1" customHeight="1" outlineLevel="1">
      <c r="A159" s="373"/>
      <c r="B159" s="84"/>
      <c r="C159" s="374"/>
      <c r="D159" s="324"/>
      <c r="E159" s="39"/>
      <c r="F159" s="38"/>
      <c r="G159" s="373"/>
      <c r="H159" s="373"/>
      <c r="I159" s="374"/>
      <c r="J159" s="373"/>
      <c r="K159" s="375"/>
      <c r="L159" s="324"/>
      <c r="M159" s="37"/>
      <c r="N159" s="37">
        <v>0.0</v>
      </c>
      <c r="O159" s="37">
        <v>0.0</v>
      </c>
      <c r="P159" s="37">
        <v>0.0</v>
      </c>
      <c r="Q159" s="37">
        <v>0.0</v>
      </c>
      <c r="R159" s="37">
        <v>0.0</v>
      </c>
      <c r="S159" s="37">
        <v>15.0</v>
      </c>
      <c r="T159" s="373"/>
      <c r="U159" s="41"/>
      <c r="V159" s="37">
        <v>0.0</v>
      </c>
      <c r="W159" s="37">
        <v>0.0</v>
      </c>
      <c r="X159" s="37"/>
      <c r="Y159" s="37"/>
      <c r="Z159" s="373" t="s">
        <v>855</v>
      </c>
      <c r="AA159" s="37">
        <v>0.0</v>
      </c>
      <c r="AB159" s="37"/>
      <c r="AC159" s="376"/>
      <c r="AD159" s="377"/>
    </row>
    <row r="160" ht="18.75" hidden="1" customHeight="1" outlineLevel="1">
      <c r="A160" s="373"/>
      <c r="B160" s="84"/>
      <c r="C160" s="374"/>
      <c r="D160" s="324"/>
      <c r="E160" s="39"/>
      <c r="F160" s="38"/>
      <c r="G160" s="373"/>
      <c r="H160" s="373"/>
      <c r="I160" s="374"/>
      <c r="J160" s="373"/>
      <c r="K160" s="375"/>
      <c r="L160" s="324"/>
      <c r="M160" s="37"/>
      <c r="N160" s="37">
        <v>0.0</v>
      </c>
      <c r="O160" s="37">
        <v>0.0</v>
      </c>
      <c r="P160" s="37">
        <v>0.0</v>
      </c>
      <c r="Q160" s="37">
        <v>0.0</v>
      </c>
      <c r="R160" s="37">
        <v>0.0</v>
      </c>
      <c r="S160" s="37">
        <v>15.0</v>
      </c>
      <c r="T160" s="373"/>
      <c r="U160" s="41"/>
      <c r="V160" s="37">
        <v>0.0</v>
      </c>
      <c r="W160" s="37">
        <v>0.0</v>
      </c>
      <c r="X160" s="37"/>
      <c r="Y160" s="37"/>
      <c r="Z160" s="373" t="s">
        <v>855</v>
      </c>
      <c r="AA160" s="37">
        <v>0.0</v>
      </c>
      <c r="AB160" s="37"/>
      <c r="AC160" s="376"/>
      <c r="AD160" s="377"/>
    </row>
    <row r="161" ht="18.75" hidden="1" customHeight="1" outlineLevel="1">
      <c r="A161" s="373"/>
      <c r="B161" s="84"/>
      <c r="C161" s="374"/>
      <c r="D161" s="324"/>
      <c r="E161" s="39"/>
      <c r="F161" s="38"/>
      <c r="G161" s="373"/>
      <c r="H161" s="373"/>
      <c r="I161" s="374"/>
      <c r="J161" s="373"/>
      <c r="K161" s="375"/>
      <c r="L161" s="324"/>
      <c r="M161" s="37"/>
      <c r="N161" s="37">
        <v>0.0</v>
      </c>
      <c r="O161" s="37">
        <v>0.0</v>
      </c>
      <c r="P161" s="37">
        <v>0.0</v>
      </c>
      <c r="Q161" s="37">
        <v>0.0</v>
      </c>
      <c r="R161" s="37">
        <v>0.0</v>
      </c>
      <c r="S161" s="37">
        <v>15.0</v>
      </c>
      <c r="T161" s="373"/>
      <c r="U161" s="41"/>
      <c r="V161" s="37">
        <v>0.0</v>
      </c>
      <c r="W161" s="37">
        <v>0.0</v>
      </c>
      <c r="X161" s="37"/>
      <c r="Y161" s="37"/>
      <c r="Z161" s="373" t="s">
        <v>855</v>
      </c>
      <c r="AA161" s="37">
        <v>0.0</v>
      </c>
      <c r="AB161" s="37"/>
      <c r="AC161" s="376"/>
      <c r="AD161" s="377"/>
    </row>
    <row r="162" ht="18.75" hidden="1" customHeight="1" outlineLevel="1">
      <c r="A162" s="373"/>
      <c r="B162" s="84"/>
      <c r="C162" s="374"/>
      <c r="D162" s="324"/>
      <c r="E162" s="39"/>
      <c r="F162" s="38"/>
      <c r="G162" s="373"/>
      <c r="H162" s="373"/>
      <c r="I162" s="374"/>
      <c r="J162" s="373"/>
      <c r="K162" s="375"/>
      <c r="L162" s="324"/>
      <c r="M162" s="37"/>
      <c r="N162" s="37">
        <v>0.0</v>
      </c>
      <c r="O162" s="37">
        <v>0.0</v>
      </c>
      <c r="P162" s="37">
        <v>0.0</v>
      </c>
      <c r="Q162" s="37">
        <v>0.0</v>
      </c>
      <c r="R162" s="37">
        <v>0.0</v>
      </c>
      <c r="S162" s="37">
        <v>15.0</v>
      </c>
      <c r="T162" s="373"/>
      <c r="U162" s="41"/>
      <c r="V162" s="37">
        <v>0.0</v>
      </c>
      <c r="W162" s="37">
        <v>0.0</v>
      </c>
      <c r="X162" s="37"/>
      <c r="Y162" s="37"/>
      <c r="Z162" s="373" t="s">
        <v>855</v>
      </c>
      <c r="AA162" s="37">
        <v>0.0</v>
      </c>
      <c r="AB162" s="37"/>
      <c r="AC162" s="376"/>
      <c r="AD162" s="377"/>
    </row>
    <row r="163" ht="18.75" hidden="1" customHeight="1" outlineLevel="1">
      <c r="A163" s="373"/>
      <c r="B163" s="84"/>
      <c r="C163" s="374"/>
      <c r="D163" s="324"/>
      <c r="E163" s="39"/>
      <c r="F163" s="38"/>
      <c r="G163" s="373"/>
      <c r="H163" s="373"/>
      <c r="I163" s="374"/>
      <c r="J163" s="373"/>
      <c r="K163" s="375"/>
      <c r="L163" s="324"/>
      <c r="M163" s="37"/>
      <c r="N163" s="37">
        <v>0.0</v>
      </c>
      <c r="O163" s="37">
        <v>0.0</v>
      </c>
      <c r="P163" s="37">
        <v>0.0</v>
      </c>
      <c r="Q163" s="37">
        <v>0.0</v>
      </c>
      <c r="R163" s="37">
        <v>0.0</v>
      </c>
      <c r="S163" s="37">
        <v>15.0</v>
      </c>
      <c r="T163" s="373"/>
      <c r="U163" s="41"/>
      <c r="V163" s="37">
        <v>0.0</v>
      </c>
      <c r="W163" s="37">
        <v>0.0</v>
      </c>
      <c r="X163" s="37"/>
      <c r="Y163" s="37"/>
      <c r="Z163" s="373" t="s">
        <v>855</v>
      </c>
      <c r="AA163" s="37">
        <v>0.0</v>
      </c>
      <c r="AB163" s="37"/>
      <c r="AC163" s="376"/>
      <c r="AD163" s="377"/>
    </row>
    <row r="164" ht="18.75" hidden="1" customHeight="1" outlineLevel="1">
      <c r="A164" s="373"/>
      <c r="B164" s="84"/>
      <c r="C164" s="374"/>
      <c r="D164" s="324"/>
      <c r="E164" s="39"/>
      <c r="F164" s="38"/>
      <c r="G164" s="373"/>
      <c r="H164" s="373"/>
      <c r="I164" s="374"/>
      <c r="J164" s="373"/>
      <c r="K164" s="375"/>
      <c r="L164" s="324"/>
      <c r="M164" s="37"/>
      <c r="N164" s="37">
        <v>0.0</v>
      </c>
      <c r="O164" s="37">
        <v>0.0</v>
      </c>
      <c r="P164" s="37">
        <v>0.0</v>
      </c>
      <c r="Q164" s="37">
        <v>0.0</v>
      </c>
      <c r="R164" s="37">
        <v>0.0</v>
      </c>
      <c r="S164" s="37">
        <v>15.0</v>
      </c>
      <c r="T164" s="373"/>
      <c r="U164" s="41"/>
      <c r="V164" s="37">
        <v>0.0</v>
      </c>
      <c r="W164" s="37">
        <v>0.0</v>
      </c>
      <c r="X164" s="37"/>
      <c r="Y164" s="37"/>
      <c r="Z164" s="373" t="s">
        <v>855</v>
      </c>
      <c r="AA164" s="37">
        <v>0.0</v>
      </c>
      <c r="AB164" s="37"/>
      <c r="AC164" s="376"/>
      <c r="AD164" s="377"/>
    </row>
    <row r="165" ht="18.75" hidden="1" customHeight="1" outlineLevel="1">
      <c r="A165" s="373"/>
      <c r="B165" s="84"/>
      <c r="C165" s="374"/>
      <c r="D165" s="324"/>
      <c r="E165" s="39"/>
      <c r="F165" s="38"/>
      <c r="G165" s="373"/>
      <c r="H165" s="373"/>
      <c r="I165" s="374"/>
      <c r="J165" s="373"/>
      <c r="K165" s="375"/>
      <c r="L165" s="324"/>
      <c r="M165" s="37"/>
      <c r="N165" s="37">
        <v>0.0</v>
      </c>
      <c r="O165" s="37">
        <v>0.0</v>
      </c>
      <c r="P165" s="37">
        <v>0.0</v>
      </c>
      <c r="Q165" s="37">
        <v>0.0</v>
      </c>
      <c r="R165" s="37">
        <v>0.0</v>
      </c>
      <c r="S165" s="37">
        <v>15.0</v>
      </c>
      <c r="T165" s="373"/>
      <c r="U165" s="41"/>
      <c r="V165" s="37">
        <v>0.0</v>
      </c>
      <c r="W165" s="37">
        <v>0.0</v>
      </c>
      <c r="X165" s="37"/>
      <c r="Y165" s="37"/>
      <c r="Z165" s="373" t="s">
        <v>855</v>
      </c>
      <c r="AA165" s="37">
        <v>0.0</v>
      </c>
      <c r="AB165" s="37"/>
      <c r="AC165" s="376"/>
      <c r="AD165" s="377"/>
    </row>
    <row r="166" ht="18.75" hidden="1" customHeight="1" outlineLevel="1">
      <c r="A166" s="373"/>
      <c r="B166" s="84"/>
      <c r="C166" s="374"/>
      <c r="D166" s="324"/>
      <c r="E166" s="39"/>
      <c r="F166" s="38"/>
      <c r="G166" s="373"/>
      <c r="H166" s="373"/>
      <c r="I166" s="374"/>
      <c r="J166" s="373"/>
      <c r="K166" s="375"/>
      <c r="L166" s="324"/>
      <c r="M166" s="37"/>
      <c r="N166" s="37">
        <v>0.0</v>
      </c>
      <c r="O166" s="37">
        <v>0.0</v>
      </c>
      <c r="P166" s="37">
        <v>0.0</v>
      </c>
      <c r="Q166" s="37">
        <v>0.0</v>
      </c>
      <c r="R166" s="37">
        <v>0.0</v>
      </c>
      <c r="S166" s="37">
        <v>15.0</v>
      </c>
      <c r="T166" s="373"/>
      <c r="U166" s="41"/>
      <c r="V166" s="37">
        <v>0.0</v>
      </c>
      <c r="W166" s="37">
        <v>0.0</v>
      </c>
      <c r="X166" s="37"/>
      <c r="Y166" s="37"/>
      <c r="Z166" s="373" t="s">
        <v>855</v>
      </c>
      <c r="AA166" s="37">
        <v>0.0</v>
      </c>
      <c r="AB166" s="37"/>
      <c r="AC166" s="376"/>
      <c r="AD166" s="377"/>
    </row>
    <row r="167" ht="18.75" hidden="1" customHeight="1" outlineLevel="1">
      <c r="A167" s="373"/>
      <c r="B167" s="84"/>
      <c r="C167" s="374"/>
      <c r="D167" s="324"/>
      <c r="E167" s="39"/>
      <c r="F167" s="38"/>
      <c r="G167" s="373"/>
      <c r="H167" s="373"/>
      <c r="I167" s="374"/>
      <c r="J167" s="373"/>
      <c r="K167" s="375"/>
      <c r="L167" s="324"/>
      <c r="M167" s="37"/>
      <c r="N167" s="37">
        <v>0.0</v>
      </c>
      <c r="O167" s="37">
        <v>0.0</v>
      </c>
      <c r="P167" s="37">
        <v>0.0</v>
      </c>
      <c r="Q167" s="37">
        <v>0.0</v>
      </c>
      <c r="R167" s="37">
        <v>0.0</v>
      </c>
      <c r="S167" s="37">
        <v>15.0</v>
      </c>
      <c r="T167" s="373"/>
      <c r="U167" s="41"/>
      <c r="V167" s="37">
        <v>0.0</v>
      </c>
      <c r="W167" s="37">
        <v>0.0</v>
      </c>
      <c r="X167" s="37"/>
      <c r="Y167" s="37"/>
      <c r="Z167" s="373" t="s">
        <v>855</v>
      </c>
      <c r="AA167" s="37">
        <v>0.0</v>
      </c>
      <c r="AB167" s="37"/>
      <c r="AC167" s="376"/>
      <c r="AD167" s="377"/>
    </row>
    <row r="168" ht="18.75" hidden="1" customHeight="1" outlineLevel="1">
      <c r="A168" s="373"/>
      <c r="B168" s="84"/>
      <c r="C168" s="374"/>
      <c r="D168" s="324"/>
      <c r="E168" s="39"/>
      <c r="F168" s="38"/>
      <c r="G168" s="373"/>
      <c r="H168" s="373"/>
      <c r="I168" s="374"/>
      <c r="J168" s="373"/>
      <c r="K168" s="375"/>
      <c r="L168" s="324"/>
      <c r="M168" s="37"/>
      <c r="N168" s="37">
        <v>0.0</v>
      </c>
      <c r="O168" s="37">
        <v>0.0</v>
      </c>
      <c r="P168" s="37">
        <v>0.0</v>
      </c>
      <c r="Q168" s="37">
        <v>0.0</v>
      </c>
      <c r="R168" s="37">
        <v>0.0</v>
      </c>
      <c r="S168" s="37">
        <v>15.0</v>
      </c>
      <c r="T168" s="373"/>
      <c r="U168" s="41"/>
      <c r="V168" s="37">
        <v>0.0</v>
      </c>
      <c r="W168" s="37">
        <v>0.0</v>
      </c>
      <c r="X168" s="37"/>
      <c r="Y168" s="37"/>
      <c r="Z168" s="373" t="s">
        <v>855</v>
      </c>
      <c r="AA168" s="37">
        <v>0.0</v>
      </c>
      <c r="AB168" s="37"/>
      <c r="AC168" s="376"/>
      <c r="AD168" s="377"/>
    </row>
    <row r="169" ht="18.75" hidden="1" customHeight="1" outlineLevel="1">
      <c r="A169" s="373"/>
      <c r="B169" s="84"/>
      <c r="C169" s="374"/>
      <c r="D169" s="324"/>
      <c r="E169" s="39"/>
      <c r="F169" s="38"/>
      <c r="G169" s="373"/>
      <c r="H169" s="373"/>
      <c r="I169" s="374"/>
      <c r="J169" s="373"/>
      <c r="K169" s="375"/>
      <c r="L169" s="324"/>
      <c r="M169" s="37"/>
      <c r="N169" s="37">
        <v>0.0</v>
      </c>
      <c r="O169" s="37">
        <v>0.0</v>
      </c>
      <c r="P169" s="37">
        <v>0.0</v>
      </c>
      <c r="Q169" s="37">
        <v>0.0</v>
      </c>
      <c r="R169" s="37">
        <v>0.0</v>
      </c>
      <c r="S169" s="37">
        <v>15.0</v>
      </c>
      <c r="T169" s="373"/>
      <c r="U169" s="41"/>
      <c r="V169" s="37">
        <v>0.0</v>
      </c>
      <c r="W169" s="37">
        <v>0.0</v>
      </c>
      <c r="X169" s="37"/>
      <c r="Y169" s="37"/>
      <c r="Z169" s="373" t="s">
        <v>855</v>
      </c>
      <c r="AA169" s="37">
        <v>0.0</v>
      </c>
      <c r="AB169" s="37"/>
      <c r="AC169" s="376"/>
      <c r="AD169" s="377"/>
    </row>
    <row r="170" ht="18.75" customHeight="1" collapsed="1">
      <c r="A170" s="373"/>
      <c r="B170" s="84"/>
      <c r="C170" s="374"/>
      <c r="D170" s="324"/>
      <c r="E170" s="39"/>
      <c r="F170" s="38"/>
      <c r="G170" s="373"/>
      <c r="H170" s="373"/>
      <c r="I170" s="374"/>
      <c r="J170" s="373"/>
      <c r="K170" s="375"/>
      <c r="L170" s="324"/>
      <c r="M170" s="37"/>
      <c r="N170" s="37">
        <v>0.0</v>
      </c>
      <c r="O170" s="37">
        <v>0.0</v>
      </c>
      <c r="P170" s="37">
        <v>0.0</v>
      </c>
      <c r="Q170" s="37">
        <v>0.0</v>
      </c>
      <c r="R170" s="37">
        <v>0.0</v>
      </c>
      <c r="S170" s="37">
        <v>15.0</v>
      </c>
      <c r="T170" s="373"/>
      <c r="U170" s="41"/>
      <c r="V170" s="37">
        <v>0.0</v>
      </c>
      <c r="W170" s="37">
        <v>0.0</v>
      </c>
      <c r="X170" s="37"/>
      <c r="Y170" s="37"/>
      <c r="Z170" s="373" t="s">
        <v>855</v>
      </c>
      <c r="AA170" s="37">
        <v>0.0</v>
      </c>
      <c r="AB170" s="37"/>
      <c r="AC170" s="376"/>
      <c r="AD170" s="377"/>
    </row>
    <row r="171" ht="18.75" customHeight="1">
      <c r="A171" s="373"/>
      <c r="B171" s="84"/>
      <c r="C171" s="374"/>
      <c r="D171" s="324"/>
      <c r="E171" s="39"/>
      <c r="F171" s="38"/>
      <c r="G171" s="373"/>
      <c r="H171" s="373"/>
      <c r="I171" s="374"/>
      <c r="J171" s="373"/>
      <c r="K171" s="375"/>
      <c r="L171" s="324"/>
      <c r="M171" s="37"/>
      <c r="N171" s="37">
        <v>0.0</v>
      </c>
      <c r="O171" s="37">
        <v>0.0</v>
      </c>
      <c r="P171" s="37">
        <v>0.0</v>
      </c>
      <c r="Q171" s="37">
        <v>0.0</v>
      </c>
      <c r="R171" s="37">
        <v>0.0</v>
      </c>
      <c r="S171" s="37">
        <v>15.0</v>
      </c>
      <c r="T171" s="373"/>
      <c r="U171" s="41"/>
      <c r="V171" s="37">
        <v>0.0</v>
      </c>
      <c r="W171" s="37">
        <v>0.0</v>
      </c>
      <c r="X171" s="37"/>
      <c r="Y171" s="37"/>
      <c r="Z171" s="373" t="s">
        <v>855</v>
      </c>
      <c r="AA171" s="37">
        <v>0.0</v>
      </c>
      <c r="AB171" s="37"/>
      <c r="AC171" s="376"/>
      <c r="AD171" s="377"/>
    </row>
    <row r="172" ht="18.75" customHeight="1">
      <c r="A172" s="373"/>
      <c r="B172" s="84"/>
      <c r="C172" s="374"/>
      <c r="D172" s="324"/>
      <c r="E172" s="39"/>
      <c r="F172" s="38"/>
      <c r="G172" s="373"/>
      <c r="H172" s="373"/>
      <c r="I172" s="374"/>
      <c r="J172" s="373"/>
      <c r="K172" s="375"/>
      <c r="L172" s="324"/>
      <c r="M172" s="37"/>
      <c r="N172" s="37">
        <v>0.0</v>
      </c>
      <c r="O172" s="37">
        <v>0.0</v>
      </c>
      <c r="P172" s="37">
        <v>0.0</v>
      </c>
      <c r="Q172" s="37">
        <v>0.0</v>
      </c>
      <c r="R172" s="37">
        <v>0.0</v>
      </c>
      <c r="S172" s="37">
        <v>15.0</v>
      </c>
      <c r="T172" s="373"/>
      <c r="U172" s="41"/>
      <c r="V172" s="37">
        <v>0.0</v>
      </c>
      <c r="W172" s="37">
        <v>0.0</v>
      </c>
      <c r="X172" s="37"/>
      <c r="Y172" s="37"/>
      <c r="Z172" s="373" t="s">
        <v>855</v>
      </c>
      <c r="AA172" s="37">
        <v>0.0</v>
      </c>
      <c r="AB172" s="37"/>
      <c r="AC172" s="376"/>
      <c r="AD172" s="377"/>
    </row>
  </sheetData>
  <customSheetViews>
    <customSheetView guid="{846DD990-3DCA-4BBE-8A74-941329D9BD5E}" filter="1" showAutoFilter="1">
      <autoFilter ref="$C$2:$AD$172"/>
    </customSheetView>
  </customSheetViews>
  <mergeCells count="6">
    <mergeCell ref="L2:M2"/>
    <mergeCell ref="N2:P2"/>
    <mergeCell ref="Q2:S2"/>
    <mergeCell ref="T2:W2"/>
    <mergeCell ref="X2:Z2"/>
    <mergeCell ref="AA2:AC2"/>
  </mergeCells>
  <conditionalFormatting sqref="T4:T172">
    <cfRule type="expression" dxfId="0" priority="1">
      <formula>NOT(COUNTIF(INDIRECT("Methods!"&amp;"B$4:B"),T4)&gt;0)*NOT(ISBLANK(T4))</formula>
    </cfRule>
  </conditionalFormatting>
  <conditionalFormatting sqref="H4:H172">
    <cfRule type="expression" dxfId="0" priority="2">
      <formula>NOT(COUNTIF(INDIRECT("Analysis Categories!"&amp;"A$4:A"),H4)&gt;0)*NOT(ISBLANK(H4))</formula>
    </cfRule>
  </conditionalFormatting>
  <conditionalFormatting sqref="U4:U172">
    <cfRule type="expression" dxfId="0" priority="3">
      <formula>NOT(COUNTIF(INDIRECT("Instruments!"&amp;"B$4:B"),U4)&gt;0)*NOT(ISBLANK(U4))</formula>
    </cfRule>
  </conditionalFormatting>
  <conditionalFormatting sqref="AB4:AB172">
    <cfRule type="expression" dxfId="0" priority="4">
      <formula>NOT(COUNTIF(INDIRECT("Containers!"&amp;"A$4:A"),AB4)&gt;0)*NOT(ISBLANK(AB4))</formula>
    </cfRule>
  </conditionalFormatting>
  <conditionalFormatting sqref="AC4:AC172">
    <cfRule type="expression" dxfId="0" priority="5">
      <formula>NOT(COUNTIF(INDIRECT("Preservations!"&amp;"A$4:A"),AC4)&gt;0)*NOT(ISBLANK(AC4))</formula>
    </cfRule>
  </conditionalFormatting>
  <dataValidations>
    <dataValidation type="list" allowBlank="1" sqref="Z4:Z172">
      <formula1>"0,1"</formula1>
    </dataValidation>
    <dataValidation type="list" allowBlank="1" showErrorMessage="1" sqref="I4:I172">
      <formula1>'Lab Departments'!$A$4:$A172</formula1>
    </dataValidation>
    <dataValidation type="list" allowBlank="1" showErrorMessage="1" sqref="U4:U172">
      <formula1>Instruments!$B$4:$B172</formula1>
    </dataValidation>
    <dataValidation type="decimal" allowBlank="1" showDropDown="1" sqref="X4:Y172">
      <formula1>-9.9999999E7</formula1>
      <formula2>9.9999999E7</formula2>
    </dataValidation>
    <dataValidation type="list" allowBlank="1" showErrorMessage="1" sqref="T4:T172">
      <formula1>Methods!$B$4:$B172</formula1>
    </dataValidation>
    <dataValidation type="list" allowBlank="1" showErrorMessage="1" sqref="K4:K172">
      <formula1>Units!$A$4:$A172</formula1>
    </dataValidation>
    <dataValidation type="list" allowBlank="1" showErrorMessage="1" sqref="J4:J172">
      <formula1>Constants!$F$2:$F172</formula1>
    </dataValidation>
    <dataValidation type="decimal" operator="greaterThanOrEqual" allowBlank="1" showDropDown="1" sqref="N4:S172 V4:V172">
      <formula1>0.0</formula1>
    </dataValidation>
    <dataValidation type="list" allowBlank="1" showErrorMessage="1" sqref="H4:H172">
      <formula1>'Analysis Categories'!$A$4:$A172</formula1>
    </dataValidation>
    <dataValidation type="list" allowBlank="1" showErrorMessage="1" sqref="W4:W172 AA4:AA172">
      <formula1>"0,1"</formula1>
    </dataValidation>
    <dataValidation type="list" allowBlank="1" showErrorMessage="1" sqref="G4:G172">
      <formula1>"field,lab"</formula1>
    </dataValidation>
    <dataValidation type="list" allowBlank="1" showInputMessage="1" showErrorMessage="1" prompt="Select a Container Type - Select a valid container type from the selection list. The list is maintained on the 'Container Types' sheet" sqref="AB4:AB172">
      <formula1>Containers!$A$4:$A172</formula1>
    </dataValidation>
    <dataValidation type="list" allowBlank="1" sqref="L4:M172">
      <formula1>"1,2,3,4,5,6,7,8,9"</formula1>
    </dataValidation>
    <dataValidation type="list" allowBlank="1" sqref="AC4:AC172">
      <formula1>Preservations!$A$4:$A172</formula1>
    </dataValidation>
  </dataValidations>
  <printOptions gridLines="1" horizontalCentered="1"/>
  <pageMargins bottom="0.75" footer="0.0" header="0.0" left="0.25" right="0.25"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8.71"/>
    <col customWidth="1" min="2" max="2" width="16.0"/>
    <col collapsed="1" customWidth="1" min="3" max="3" width="15.57"/>
    <col customWidth="1" hidden="1" min="4" max="4" width="17.0" outlineLevel="1"/>
    <col customWidth="1" hidden="1" min="5" max="5" width="19.86" outlineLevel="1"/>
    <col customWidth="1" hidden="1" min="6" max="8" width="15.0" outlineLevel="1"/>
    <col customWidth="1" min="9" max="9" width="18.0"/>
    <col customWidth="1" min="10" max="10" width="20.0"/>
    <col customWidth="1" min="11" max="11" width="19.0"/>
    <col collapsed="1" customWidth="1" min="12" max="12" width="17.57"/>
    <col customWidth="1" hidden="1" min="13" max="16" width="15.86" outlineLevel="1"/>
    <col collapsed="1" customWidth="1" min="17" max="17" width="16.43"/>
    <col customWidth="1" hidden="1" min="18" max="21" width="15.86" outlineLevel="1"/>
    <col customWidth="1" min="22" max="22" width="28.43"/>
  </cols>
  <sheetData>
    <row r="1" ht="23.25" hidden="1" customHeight="1" outlineLevel="1">
      <c r="A1" s="2" t="s">
        <v>1</v>
      </c>
      <c r="B1" s="2" t="s">
        <v>3</v>
      </c>
      <c r="C1" s="2" t="s">
        <v>4</v>
      </c>
      <c r="D1" s="2" t="s">
        <v>5</v>
      </c>
      <c r="E1" s="2" t="s">
        <v>6</v>
      </c>
      <c r="F1" s="3" t="s">
        <v>7</v>
      </c>
      <c r="G1" s="3" t="s">
        <v>8</v>
      </c>
      <c r="H1" s="2" t="s">
        <v>9</v>
      </c>
      <c r="I1" s="2" t="s">
        <v>10</v>
      </c>
      <c r="J1" s="4" t="s">
        <v>11</v>
      </c>
      <c r="K1" s="2" t="s">
        <v>12</v>
      </c>
      <c r="L1" s="2" t="s">
        <v>13</v>
      </c>
      <c r="M1" s="2" t="s">
        <v>14</v>
      </c>
      <c r="N1" s="2" t="s">
        <v>15</v>
      </c>
      <c r="O1" s="2" t="s">
        <v>16</v>
      </c>
      <c r="P1" s="2" t="s">
        <v>17</v>
      </c>
      <c r="Q1" s="2" t="s">
        <v>18</v>
      </c>
      <c r="R1" s="2" t="s">
        <v>19</v>
      </c>
      <c r="S1" s="2" t="s">
        <v>20</v>
      </c>
      <c r="T1" s="2" t="s">
        <v>21</v>
      </c>
      <c r="U1" s="2" t="s">
        <v>22</v>
      </c>
      <c r="V1" s="2"/>
    </row>
    <row r="2" ht="37.5" customHeight="1" collapsed="1">
      <c r="A2" s="5" t="s">
        <v>23</v>
      </c>
      <c r="B2" s="6"/>
      <c r="C2" s="6"/>
      <c r="D2" s="6"/>
      <c r="E2" s="11"/>
      <c r="F2" s="6"/>
      <c r="G2" s="12"/>
      <c r="H2" s="13"/>
      <c r="I2" s="13"/>
      <c r="J2" s="13"/>
      <c r="K2" s="13"/>
      <c r="L2" s="14" t="s">
        <v>26</v>
      </c>
      <c r="M2" s="15"/>
      <c r="N2" s="15"/>
      <c r="O2" s="15"/>
      <c r="P2" s="16"/>
      <c r="Q2" s="14" t="s">
        <v>27</v>
      </c>
      <c r="R2" s="15"/>
      <c r="S2" s="15"/>
      <c r="T2" s="15"/>
      <c r="U2" s="16"/>
      <c r="V2" s="17" t="str">
        <f>HYPERLINK("https://www.bikalabs.com","Creative Commons BYSA
Bika Lab Systems")</f>
        <v>Creative Commons BYSA
Bika Lab Systems</v>
      </c>
    </row>
    <row r="3" ht="24.0" customHeight="1">
      <c r="A3" s="19" t="s">
        <v>1</v>
      </c>
      <c r="B3" s="22" t="s">
        <v>28</v>
      </c>
      <c r="C3" s="22" t="s">
        <v>29</v>
      </c>
      <c r="D3" s="24" t="s">
        <v>30</v>
      </c>
      <c r="E3" s="26" t="s">
        <v>32</v>
      </c>
      <c r="F3" s="22" t="s">
        <v>33</v>
      </c>
      <c r="G3" s="24" t="s">
        <v>34</v>
      </c>
      <c r="H3" s="24" t="s">
        <v>35</v>
      </c>
      <c r="I3" s="22" t="s">
        <v>36</v>
      </c>
      <c r="J3" s="22" t="s">
        <v>38</v>
      </c>
      <c r="K3" s="22" t="s">
        <v>39</v>
      </c>
      <c r="L3" s="22" t="s">
        <v>40</v>
      </c>
      <c r="M3" s="24" t="s">
        <v>41</v>
      </c>
      <c r="N3" s="24" t="s">
        <v>42</v>
      </c>
      <c r="O3" s="24" t="s">
        <v>44</v>
      </c>
      <c r="P3" s="24" t="s">
        <v>46</v>
      </c>
      <c r="Q3" s="22" t="s">
        <v>40</v>
      </c>
      <c r="R3" s="24" t="s">
        <v>41</v>
      </c>
      <c r="S3" s="24" t="s">
        <v>42</v>
      </c>
      <c r="T3" s="24" t="s">
        <v>44</v>
      </c>
      <c r="U3" s="24" t="s">
        <v>46</v>
      </c>
      <c r="V3" s="29"/>
    </row>
    <row r="4" ht="21.0" customHeight="1">
      <c r="A4" s="30" t="s">
        <v>48</v>
      </c>
      <c r="B4" s="31" t="s">
        <v>49</v>
      </c>
      <c r="C4" s="31" t="s">
        <v>50</v>
      </c>
      <c r="D4" s="31"/>
      <c r="E4" s="32"/>
      <c r="F4" s="32"/>
      <c r="G4" s="31"/>
      <c r="H4" s="33"/>
      <c r="I4" s="31" t="s">
        <v>51</v>
      </c>
      <c r="J4" s="31" t="s">
        <v>52</v>
      </c>
      <c r="K4" s="31" t="s">
        <v>53</v>
      </c>
      <c r="L4" s="34"/>
      <c r="M4" s="35"/>
      <c r="N4" s="35"/>
      <c r="O4" s="35"/>
      <c r="P4" s="35"/>
      <c r="Q4" s="34"/>
      <c r="R4" s="36"/>
      <c r="S4" s="36"/>
      <c r="T4" s="36"/>
      <c r="U4" s="36"/>
      <c r="V4" s="36"/>
    </row>
    <row r="5" ht="21.0" customHeight="1">
      <c r="A5" s="37"/>
      <c r="B5" s="38"/>
      <c r="C5" s="38"/>
      <c r="D5" s="38"/>
      <c r="E5" s="39"/>
      <c r="F5" s="39"/>
      <c r="G5" s="38"/>
      <c r="H5" s="40"/>
      <c r="I5" s="38"/>
      <c r="J5" s="38"/>
      <c r="K5" s="38"/>
      <c r="L5" s="41"/>
      <c r="M5" s="42"/>
      <c r="N5" s="42"/>
      <c r="O5" s="42"/>
      <c r="P5" s="36"/>
      <c r="Q5" s="41"/>
      <c r="R5" s="36"/>
      <c r="S5" s="36"/>
      <c r="T5" s="36"/>
      <c r="U5" s="36"/>
      <c r="V5" s="36"/>
    </row>
    <row r="6" ht="21.0" customHeight="1">
      <c r="A6" s="37"/>
      <c r="B6" s="38"/>
      <c r="C6" s="38"/>
      <c r="D6" s="38"/>
      <c r="E6" s="39"/>
      <c r="F6" s="39"/>
      <c r="G6" s="38"/>
      <c r="H6" s="40"/>
      <c r="I6" s="38"/>
      <c r="J6" s="38"/>
      <c r="K6" s="38"/>
      <c r="L6" s="41"/>
      <c r="M6" s="36"/>
      <c r="N6" s="36"/>
      <c r="O6" s="36"/>
      <c r="P6" s="36"/>
      <c r="Q6" s="41"/>
      <c r="R6" s="36"/>
      <c r="S6" s="36"/>
      <c r="T6" s="36"/>
      <c r="U6" s="36"/>
      <c r="V6" s="36"/>
    </row>
    <row r="7" ht="21.0" customHeight="1">
      <c r="A7" s="37"/>
      <c r="B7" s="38"/>
      <c r="C7" s="38"/>
      <c r="D7" s="38"/>
      <c r="E7" s="39"/>
      <c r="F7" s="39"/>
      <c r="G7" s="38"/>
      <c r="H7" s="40"/>
      <c r="I7" s="38"/>
      <c r="J7" s="38"/>
      <c r="K7" s="38"/>
      <c r="L7" s="41"/>
      <c r="M7" s="36"/>
      <c r="N7" s="36"/>
      <c r="O7" s="36"/>
      <c r="P7" s="36"/>
      <c r="Q7" s="41"/>
      <c r="R7" s="36"/>
      <c r="S7" s="36"/>
      <c r="T7" s="36"/>
      <c r="U7" s="36"/>
      <c r="V7" s="36"/>
    </row>
    <row r="8" ht="21.0" customHeight="1">
      <c r="A8" s="37"/>
      <c r="B8" s="38"/>
      <c r="C8" s="38"/>
      <c r="D8" s="38"/>
      <c r="E8" s="39"/>
      <c r="F8" s="39"/>
      <c r="G8" s="38"/>
      <c r="H8" s="40"/>
      <c r="I8" s="38"/>
      <c r="J8" s="38"/>
      <c r="K8" s="38"/>
      <c r="L8" s="41"/>
      <c r="M8" s="42"/>
      <c r="N8" s="42"/>
      <c r="O8" s="42"/>
      <c r="P8" s="36"/>
      <c r="Q8" s="41"/>
      <c r="R8" s="36"/>
      <c r="S8" s="36"/>
      <c r="T8" s="36"/>
      <c r="U8" s="36"/>
      <c r="V8" s="36"/>
    </row>
    <row r="9" ht="21.0" customHeight="1">
      <c r="A9" s="37"/>
      <c r="B9" s="38"/>
      <c r="C9" s="43"/>
      <c r="D9" s="43"/>
      <c r="E9" s="39"/>
      <c r="F9" s="39"/>
      <c r="G9" s="38"/>
      <c r="H9" s="40"/>
      <c r="I9" s="38"/>
      <c r="J9" s="38"/>
      <c r="K9" s="38"/>
      <c r="L9" s="41"/>
      <c r="M9" s="36"/>
      <c r="N9" s="36"/>
      <c r="O9" s="36"/>
      <c r="P9" s="36"/>
      <c r="Q9" s="41"/>
      <c r="R9" s="36"/>
      <c r="S9" s="36"/>
      <c r="T9" s="36"/>
      <c r="U9" s="36"/>
      <c r="V9" s="36"/>
    </row>
    <row r="10" ht="21.0" customHeight="1">
      <c r="A10" s="37"/>
      <c r="B10" s="38"/>
      <c r="C10" s="38"/>
      <c r="D10" s="38"/>
      <c r="E10" s="44"/>
      <c r="F10" s="43"/>
      <c r="G10" s="38"/>
      <c r="H10" s="40"/>
      <c r="I10" s="38"/>
      <c r="J10" s="38"/>
      <c r="K10" s="38"/>
      <c r="L10" s="36"/>
      <c r="M10" s="36"/>
      <c r="N10" s="36"/>
      <c r="O10" s="36"/>
      <c r="P10" s="36"/>
      <c r="Q10" s="36"/>
      <c r="R10" s="36"/>
      <c r="S10" s="36"/>
      <c r="T10" s="36"/>
      <c r="U10" s="36"/>
      <c r="V10" s="36"/>
    </row>
    <row r="11" ht="21.0" customHeight="1">
      <c r="A11" s="37"/>
      <c r="B11" s="43"/>
      <c r="C11" s="43"/>
      <c r="D11" s="43"/>
      <c r="E11" s="44"/>
      <c r="F11" s="43"/>
      <c r="G11" s="43"/>
      <c r="H11" s="40"/>
      <c r="I11" s="43"/>
      <c r="J11" s="38"/>
      <c r="K11" s="38"/>
      <c r="L11" s="36"/>
      <c r="M11" s="36"/>
      <c r="N11" s="36"/>
      <c r="O11" s="36"/>
      <c r="P11" s="36"/>
      <c r="Q11" s="36"/>
      <c r="R11" s="36"/>
      <c r="S11" s="36"/>
      <c r="T11" s="36"/>
      <c r="U11" s="36"/>
      <c r="V11" s="36"/>
    </row>
    <row r="12" ht="21.0" customHeight="1">
      <c r="A12" s="37"/>
      <c r="B12" s="43"/>
      <c r="C12" s="43"/>
      <c r="D12" s="43"/>
      <c r="E12" s="44"/>
      <c r="F12" s="43"/>
      <c r="G12" s="43"/>
      <c r="H12" s="40"/>
      <c r="I12" s="43"/>
      <c r="J12" s="38"/>
      <c r="K12" s="38"/>
      <c r="L12" s="36"/>
      <c r="M12" s="36"/>
      <c r="N12" s="36"/>
      <c r="O12" s="36"/>
      <c r="P12" s="36"/>
      <c r="Q12" s="36"/>
      <c r="R12" s="36"/>
      <c r="S12" s="36"/>
      <c r="T12" s="36"/>
      <c r="U12" s="36"/>
      <c r="V12" s="36"/>
    </row>
    <row r="13" ht="21.0" customHeight="1">
      <c r="A13" s="37"/>
      <c r="B13" s="38"/>
      <c r="C13" s="38"/>
      <c r="D13" s="38"/>
      <c r="E13" s="44"/>
      <c r="F13" s="39"/>
      <c r="G13" s="43"/>
      <c r="H13" s="40"/>
      <c r="I13" s="43"/>
      <c r="J13" s="38"/>
      <c r="K13" s="38"/>
      <c r="L13" s="36"/>
      <c r="M13" s="36"/>
      <c r="N13" s="36"/>
      <c r="O13" s="36"/>
      <c r="P13" s="36"/>
      <c r="Q13" s="36"/>
      <c r="R13" s="36"/>
      <c r="S13" s="36"/>
      <c r="T13" s="36"/>
      <c r="U13" s="36"/>
      <c r="V13" s="36"/>
    </row>
    <row r="14" ht="21.0" customHeight="1">
      <c r="A14" s="37"/>
      <c r="B14" s="38"/>
      <c r="C14" s="38"/>
      <c r="D14" s="38"/>
      <c r="E14" s="44"/>
      <c r="F14" s="39"/>
      <c r="G14" s="43"/>
      <c r="H14" s="40"/>
      <c r="I14" s="43"/>
      <c r="J14" s="38"/>
      <c r="K14" s="38"/>
      <c r="L14" s="36"/>
      <c r="M14" s="36"/>
      <c r="N14" s="36"/>
      <c r="O14" s="36"/>
      <c r="P14" s="36"/>
      <c r="Q14" s="36"/>
      <c r="R14" s="36"/>
      <c r="S14" s="36"/>
      <c r="T14" s="36"/>
      <c r="U14" s="36"/>
      <c r="V14" s="36"/>
    </row>
    <row r="15" ht="21.0" hidden="1" customHeight="1" outlineLevel="1">
      <c r="A15" s="37"/>
      <c r="B15" s="38"/>
      <c r="C15" s="38"/>
      <c r="D15" s="38"/>
      <c r="E15" s="44"/>
      <c r="F15" s="39"/>
      <c r="G15" s="45"/>
      <c r="H15" s="40"/>
      <c r="I15" s="43"/>
      <c r="J15" s="38"/>
      <c r="K15" s="38"/>
      <c r="L15" s="36"/>
      <c r="M15" s="36"/>
      <c r="N15" s="36"/>
      <c r="O15" s="36"/>
      <c r="P15" s="36"/>
      <c r="Q15" s="36"/>
      <c r="R15" s="36"/>
      <c r="S15" s="36"/>
      <c r="T15" s="36"/>
      <c r="U15" s="36"/>
      <c r="V15" s="36"/>
    </row>
    <row r="16" ht="21.0" hidden="1" customHeight="1" outlineLevel="1">
      <c r="A16" s="37"/>
      <c r="B16" s="38"/>
      <c r="C16" s="38"/>
      <c r="D16" s="38"/>
      <c r="E16" s="44"/>
      <c r="F16" s="39"/>
      <c r="G16" s="43"/>
      <c r="H16" s="40"/>
      <c r="I16" s="43"/>
      <c r="J16" s="38"/>
      <c r="K16" s="38"/>
      <c r="L16" s="36"/>
      <c r="M16" s="36"/>
      <c r="N16" s="36"/>
      <c r="O16" s="36"/>
      <c r="P16" s="36"/>
      <c r="Q16" s="36"/>
      <c r="R16" s="36"/>
      <c r="S16" s="36"/>
      <c r="T16" s="36"/>
      <c r="U16" s="36"/>
      <c r="V16" s="36"/>
    </row>
    <row r="17" ht="21.0" hidden="1" customHeight="1" outlineLevel="1">
      <c r="A17" s="37"/>
      <c r="B17" s="38"/>
      <c r="C17" s="38"/>
      <c r="D17" s="38"/>
      <c r="E17" s="44"/>
      <c r="F17" s="39"/>
      <c r="G17" s="43"/>
      <c r="H17" s="40"/>
      <c r="I17" s="43"/>
      <c r="J17" s="38"/>
      <c r="K17" s="38"/>
      <c r="L17" s="36"/>
      <c r="M17" s="36"/>
      <c r="N17" s="36"/>
      <c r="O17" s="36"/>
      <c r="P17" s="36"/>
      <c r="Q17" s="36"/>
      <c r="R17" s="36"/>
      <c r="S17" s="36"/>
      <c r="T17" s="36"/>
      <c r="U17" s="36"/>
      <c r="V17" s="36"/>
    </row>
    <row r="18" ht="21.0" hidden="1" customHeight="1" outlineLevel="1">
      <c r="A18" s="37"/>
      <c r="B18" s="38"/>
      <c r="C18" s="38"/>
      <c r="D18" s="38"/>
      <c r="E18" s="44"/>
      <c r="F18" s="39"/>
      <c r="G18" s="43"/>
      <c r="H18" s="40"/>
      <c r="I18" s="43"/>
      <c r="J18" s="38"/>
      <c r="K18" s="38"/>
      <c r="L18" s="36"/>
      <c r="M18" s="36"/>
      <c r="N18" s="36"/>
      <c r="O18" s="36"/>
      <c r="P18" s="36"/>
      <c r="Q18" s="36"/>
      <c r="R18" s="36"/>
      <c r="S18" s="36"/>
      <c r="T18" s="36"/>
      <c r="U18" s="36"/>
      <c r="V18" s="36"/>
    </row>
    <row r="19" ht="21.0" hidden="1" customHeight="1" outlineLevel="1">
      <c r="A19" s="37"/>
      <c r="B19" s="38"/>
      <c r="C19" s="38"/>
      <c r="D19" s="38"/>
      <c r="E19" s="44"/>
      <c r="F19" s="39"/>
      <c r="G19" s="43"/>
      <c r="H19" s="40"/>
      <c r="I19" s="43"/>
      <c r="J19" s="38"/>
      <c r="K19" s="38"/>
      <c r="L19" s="36"/>
      <c r="M19" s="36"/>
      <c r="N19" s="36"/>
      <c r="O19" s="36"/>
      <c r="P19" s="36"/>
      <c r="Q19" s="36"/>
      <c r="R19" s="36"/>
      <c r="S19" s="36"/>
      <c r="T19" s="36"/>
      <c r="U19" s="36"/>
      <c r="V19" s="36"/>
    </row>
    <row r="20" ht="21.0" hidden="1" customHeight="1" outlineLevel="1">
      <c r="A20" s="37"/>
      <c r="B20" s="38"/>
      <c r="C20" s="38"/>
      <c r="D20" s="38"/>
      <c r="E20" s="44"/>
      <c r="F20" s="39"/>
      <c r="G20" s="43"/>
      <c r="H20" s="40"/>
      <c r="I20" s="43"/>
      <c r="J20" s="38"/>
      <c r="K20" s="38"/>
      <c r="L20" s="36"/>
      <c r="M20" s="36"/>
      <c r="N20" s="36"/>
      <c r="O20" s="36"/>
      <c r="P20" s="36"/>
      <c r="Q20" s="36"/>
      <c r="R20" s="36"/>
      <c r="S20" s="36"/>
      <c r="T20" s="36"/>
      <c r="U20" s="36"/>
      <c r="V20" s="36"/>
    </row>
    <row r="21" ht="21.0" hidden="1" customHeight="1" outlineLevel="1">
      <c r="A21" s="37"/>
      <c r="B21" s="43"/>
      <c r="C21" s="43"/>
      <c r="D21" s="43"/>
      <c r="E21" s="44"/>
      <c r="F21" s="43"/>
      <c r="G21" s="43"/>
      <c r="H21" s="40"/>
      <c r="I21" s="43"/>
      <c r="J21" s="38"/>
      <c r="K21" s="38"/>
      <c r="L21" s="36"/>
      <c r="M21" s="36"/>
      <c r="N21" s="36"/>
      <c r="O21" s="36"/>
      <c r="P21" s="36"/>
      <c r="Q21" s="36"/>
      <c r="R21" s="36"/>
      <c r="S21" s="36"/>
      <c r="T21" s="36"/>
      <c r="U21" s="36"/>
      <c r="V21" s="36"/>
    </row>
    <row r="22" ht="21.0" hidden="1" customHeight="1" outlineLevel="1">
      <c r="A22" s="37"/>
      <c r="B22" s="43"/>
      <c r="C22" s="43"/>
      <c r="D22" s="43"/>
      <c r="E22" s="44"/>
      <c r="F22" s="43"/>
      <c r="G22" s="43"/>
      <c r="H22" s="40"/>
      <c r="I22" s="43"/>
      <c r="J22" s="38"/>
      <c r="K22" s="38"/>
      <c r="L22" s="36"/>
      <c r="M22" s="36"/>
      <c r="N22" s="36"/>
      <c r="O22" s="36"/>
      <c r="P22" s="36"/>
      <c r="Q22" s="36"/>
      <c r="R22" s="36"/>
      <c r="S22" s="36"/>
      <c r="T22" s="36"/>
      <c r="U22" s="36"/>
      <c r="V22" s="36"/>
    </row>
    <row r="23" ht="21.0" hidden="1" customHeight="1" outlineLevel="1">
      <c r="A23" s="37"/>
      <c r="B23" s="43"/>
      <c r="C23" s="43"/>
      <c r="D23" s="43"/>
      <c r="E23" s="44"/>
      <c r="F23" s="43"/>
      <c r="G23" s="43"/>
      <c r="H23" s="40"/>
      <c r="I23" s="43"/>
      <c r="J23" s="38"/>
      <c r="K23" s="38"/>
      <c r="L23" s="36"/>
      <c r="M23" s="36"/>
      <c r="N23" s="36"/>
      <c r="O23" s="36"/>
      <c r="P23" s="36"/>
      <c r="Q23" s="36"/>
      <c r="R23" s="36"/>
      <c r="S23" s="36"/>
      <c r="T23" s="36"/>
      <c r="U23" s="36"/>
      <c r="V23" s="36"/>
    </row>
    <row r="24" ht="21.0" customHeight="1" collapsed="1">
      <c r="A24" s="37"/>
      <c r="B24" s="43"/>
      <c r="C24" s="43"/>
      <c r="D24" s="43"/>
      <c r="E24" s="44"/>
      <c r="F24" s="43"/>
      <c r="G24" s="43"/>
      <c r="H24" s="40"/>
      <c r="I24" s="43"/>
      <c r="J24" s="38"/>
      <c r="K24" s="38"/>
      <c r="L24" s="36"/>
      <c r="M24" s="36"/>
      <c r="N24" s="36"/>
      <c r="O24" s="36"/>
      <c r="P24" s="36"/>
      <c r="Q24" s="36"/>
      <c r="R24" s="36"/>
      <c r="S24" s="36"/>
      <c r="T24" s="36"/>
      <c r="U24" s="36"/>
      <c r="V24" s="36"/>
    </row>
    <row r="25" ht="21.0" customHeight="1">
      <c r="A25" s="37"/>
      <c r="B25" s="43"/>
      <c r="C25" s="43"/>
      <c r="D25" s="43"/>
      <c r="E25" s="44"/>
      <c r="F25" s="43"/>
      <c r="G25" s="43"/>
      <c r="H25" s="40"/>
      <c r="I25" s="43"/>
      <c r="J25" s="38"/>
      <c r="K25" s="38"/>
      <c r="L25" s="36"/>
      <c r="M25" s="36"/>
      <c r="N25" s="36"/>
      <c r="O25" s="36"/>
      <c r="P25" s="36"/>
      <c r="Q25" s="36"/>
      <c r="R25" s="36"/>
      <c r="S25" s="36"/>
      <c r="T25" s="36"/>
      <c r="U25" s="36"/>
      <c r="V25" s="36"/>
    </row>
  </sheetData>
  <mergeCells count="2">
    <mergeCell ref="L2:P2"/>
    <mergeCell ref="Q2:U2"/>
  </mergeCells>
  <conditionalFormatting sqref="A1:V1">
    <cfRule type="containsBlanks" dxfId="0" priority="1">
      <formula>LEN(TRIM(A1))=0</formula>
    </cfRule>
  </conditionalFormatting>
  <dataValidations>
    <dataValidation type="list" allowBlank="1" showErrorMessage="1" sqref="H4:H25">
      <formula1>'Lab Departments'!$A$4:$A25</formula1>
    </dataValidation>
    <dataValidation type="list" allowBlank="1" showErrorMessage="1" sqref="P4:P25 U4:U25">
      <formula1>'Countries, Currencies'!$B$3:$B$251</formula1>
    </dataValidation>
    <dataValidation type="list" allowBlank="1" sqref="A5:A25">
      <formula1>"Mr,Ms,Dr,Prof"</formula1>
    </dataValidation>
    <dataValidation type="list" allowBlank="1" showInputMessage="1" showErrorMessage="1" prompt="Click and enter a value from range Constants!A2:A15" sqref="K4:K25">
      <formula1>Constants!$A$2:$A25</formula1>
    </dataValidation>
    <dataValidation type="list" allowBlank="1" showErrorMessage="1" sqref="A4">
      <formula1>"Mr,Ms,Dr,Prof"</formula1>
    </dataValidation>
  </dataValidations>
  <printOptions gridLines="1" horizontalCentered="1"/>
  <pageMargins bottom="0.75" footer="0.0" header="0.0" left="0.7" right="0.7" top="0.75"/>
  <pageSetup cellComments="atEnd" orientation="landscape" pageOrder="overThenDown"/>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3.14"/>
    <col customWidth="1" min="2" max="2" width="39.29"/>
    <col customWidth="1" min="3" max="3" width="30.14"/>
    <col customWidth="1" min="4" max="4" width="28.43"/>
    <col customWidth="1" min="5" max="5" width="28.57"/>
  </cols>
  <sheetData>
    <row r="1" ht="28.5" hidden="1" customHeight="1" outlineLevel="1">
      <c r="A1" s="339" t="s">
        <v>795</v>
      </c>
      <c r="B1" s="4" t="s">
        <v>796</v>
      </c>
      <c r="C1" s="4" t="s">
        <v>797</v>
      </c>
      <c r="D1" s="4" t="s">
        <v>798</v>
      </c>
      <c r="E1" s="4"/>
    </row>
    <row r="2" ht="37.5" customHeight="1" collapsed="1">
      <c r="A2" s="341" t="s">
        <v>799</v>
      </c>
      <c r="B2" s="343"/>
      <c r="C2" s="59"/>
      <c r="D2" s="345"/>
      <c r="E2" s="101" t="str">
        <f>HYPERLINK("https://www.bikalabs.com","Creative Commons BYSA
Bika Lab Systems")</f>
        <v>Creative Commons BYSA
Bika Lab Systems</v>
      </c>
    </row>
    <row r="3" ht="24.0" customHeight="1">
      <c r="A3" s="349" t="s">
        <v>64</v>
      </c>
      <c r="B3" s="127" t="s">
        <v>796</v>
      </c>
      <c r="C3" s="349" t="s">
        <v>820</v>
      </c>
      <c r="D3" s="350" t="s">
        <v>821</v>
      </c>
      <c r="E3" s="351"/>
    </row>
    <row r="4" ht="21.0" customHeight="1">
      <c r="A4" s="319"/>
      <c r="B4" s="275"/>
      <c r="C4" s="319"/>
      <c r="D4" s="355"/>
      <c r="E4" s="358"/>
    </row>
    <row r="5" ht="21.0" customHeight="1">
      <c r="A5" s="319"/>
      <c r="B5" s="275"/>
      <c r="C5" s="319"/>
      <c r="D5" s="355"/>
      <c r="E5" s="358"/>
    </row>
    <row r="6" ht="21.0" customHeight="1">
      <c r="A6" s="319"/>
      <c r="B6" s="275"/>
      <c r="C6" s="319"/>
      <c r="D6" s="355"/>
      <c r="E6" s="358"/>
    </row>
    <row r="7" ht="21.0" customHeight="1">
      <c r="A7" s="319"/>
      <c r="B7" s="275"/>
      <c r="C7" s="319"/>
      <c r="D7" s="355"/>
      <c r="E7" s="358"/>
    </row>
    <row r="8" ht="21.0" customHeight="1">
      <c r="A8" s="319"/>
      <c r="B8" s="275"/>
      <c r="C8" s="319"/>
      <c r="D8" s="355"/>
      <c r="E8" s="358"/>
    </row>
    <row r="9" ht="21.0" customHeight="1">
      <c r="A9" s="319"/>
      <c r="B9" s="275"/>
      <c r="C9" s="319"/>
      <c r="D9" s="355"/>
      <c r="E9" s="358"/>
    </row>
    <row r="10" ht="21.0" customHeight="1">
      <c r="A10" s="319"/>
      <c r="B10" s="275"/>
      <c r="C10" s="319"/>
      <c r="D10" s="355"/>
      <c r="E10" s="358"/>
    </row>
    <row r="11" ht="21.0" customHeight="1">
      <c r="A11" s="319"/>
      <c r="B11" s="275"/>
      <c r="C11" s="319"/>
      <c r="D11" s="355"/>
      <c r="E11" s="358"/>
    </row>
    <row r="12" ht="21.0" customHeight="1">
      <c r="A12" s="319"/>
      <c r="B12" s="275"/>
      <c r="C12" s="319"/>
      <c r="D12" s="355"/>
      <c r="E12" s="358"/>
    </row>
    <row r="13" ht="21.0" customHeight="1">
      <c r="A13" s="319"/>
      <c r="B13" s="275"/>
      <c r="C13" s="319"/>
      <c r="D13" s="355"/>
      <c r="E13" s="358"/>
    </row>
    <row r="14" ht="21.0" customHeight="1">
      <c r="A14" s="319"/>
      <c r="B14" s="275"/>
      <c r="C14" s="319"/>
      <c r="D14" s="355"/>
      <c r="E14" s="358"/>
    </row>
    <row r="15" ht="21.0" customHeight="1">
      <c r="A15" s="319"/>
      <c r="B15" s="275"/>
      <c r="C15" s="319"/>
      <c r="D15" s="355"/>
      <c r="E15" s="358"/>
    </row>
    <row r="16" ht="21.0" customHeight="1">
      <c r="A16" s="319"/>
      <c r="B16" s="275"/>
      <c r="C16" s="319"/>
      <c r="D16" s="355"/>
      <c r="E16" s="358"/>
    </row>
    <row r="17" ht="21.0" hidden="1" customHeight="1" outlineLevel="1">
      <c r="A17" s="319"/>
      <c r="B17" s="275"/>
      <c r="C17" s="319"/>
      <c r="D17" s="355"/>
      <c r="E17" s="358"/>
    </row>
    <row r="18" ht="21.0" hidden="1" customHeight="1" outlineLevel="1">
      <c r="A18" s="319"/>
      <c r="B18" s="275"/>
      <c r="C18" s="319"/>
      <c r="D18" s="355"/>
      <c r="E18" s="358"/>
    </row>
    <row r="19" ht="21.0" hidden="1" customHeight="1" outlineLevel="1">
      <c r="A19" s="319"/>
      <c r="B19" s="275"/>
      <c r="C19" s="319"/>
      <c r="D19" s="355"/>
      <c r="E19" s="358"/>
    </row>
    <row r="20" ht="21.0" hidden="1" customHeight="1" outlineLevel="1">
      <c r="A20" s="319"/>
      <c r="B20" s="275"/>
      <c r="C20" s="319"/>
      <c r="D20" s="355"/>
      <c r="E20" s="358"/>
    </row>
    <row r="21" ht="21.0" hidden="1" customHeight="1" outlineLevel="1">
      <c r="A21" s="319"/>
      <c r="B21" s="275"/>
      <c r="C21" s="319"/>
      <c r="D21" s="355"/>
      <c r="E21" s="358"/>
    </row>
    <row r="22" ht="21.0" hidden="1" customHeight="1" outlineLevel="1">
      <c r="A22" s="319"/>
      <c r="B22" s="275"/>
      <c r="C22" s="319"/>
      <c r="D22" s="355"/>
      <c r="E22" s="358"/>
    </row>
    <row r="23" ht="21.0" hidden="1" customHeight="1" outlineLevel="1">
      <c r="A23" s="319"/>
      <c r="B23" s="275"/>
      <c r="C23" s="319"/>
      <c r="D23" s="355"/>
      <c r="E23" s="358"/>
    </row>
    <row r="24" ht="21.0" hidden="1" customHeight="1" outlineLevel="1">
      <c r="A24" s="319"/>
      <c r="B24" s="275"/>
      <c r="C24" s="319"/>
      <c r="D24" s="355"/>
      <c r="E24" s="358"/>
    </row>
    <row r="25" ht="21.0" hidden="1" customHeight="1" outlineLevel="1">
      <c r="A25" s="319"/>
      <c r="B25" s="275"/>
      <c r="C25" s="319"/>
      <c r="D25" s="355"/>
      <c r="E25" s="358"/>
    </row>
    <row r="26" ht="21.0" hidden="1" customHeight="1" outlineLevel="1">
      <c r="A26" s="319"/>
      <c r="B26" s="275"/>
      <c r="C26" s="319"/>
      <c r="D26" s="355"/>
      <c r="E26" s="358"/>
    </row>
    <row r="27" ht="21.0" hidden="1" customHeight="1" outlineLevel="1">
      <c r="A27" s="319"/>
      <c r="B27" s="275"/>
      <c r="C27" s="319"/>
      <c r="D27" s="355"/>
      <c r="E27" s="358"/>
    </row>
    <row r="28" ht="21.0" hidden="1" customHeight="1" outlineLevel="1">
      <c r="A28" s="319"/>
      <c r="B28" s="275"/>
      <c r="C28" s="319"/>
      <c r="D28" s="355"/>
      <c r="E28" s="358"/>
    </row>
    <row r="29" ht="21.0" hidden="1" customHeight="1" outlineLevel="1">
      <c r="A29" s="319"/>
      <c r="B29" s="275"/>
      <c r="C29" s="319"/>
      <c r="D29" s="355"/>
      <c r="E29" s="358"/>
    </row>
    <row r="30" ht="21.0" hidden="1" customHeight="1" outlineLevel="1">
      <c r="A30" s="319"/>
      <c r="B30" s="275"/>
      <c r="C30" s="319"/>
      <c r="D30" s="355"/>
      <c r="E30" s="358"/>
    </row>
    <row r="31" ht="21.0" hidden="1" customHeight="1" outlineLevel="1">
      <c r="A31" s="319"/>
      <c r="B31" s="275"/>
      <c r="C31" s="319"/>
      <c r="D31" s="355"/>
      <c r="E31" s="358"/>
    </row>
    <row r="32" ht="21.0" hidden="1" customHeight="1" outlineLevel="1">
      <c r="A32" s="319"/>
      <c r="B32" s="275"/>
      <c r="C32" s="319"/>
      <c r="D32" s="355"/>
      <c r="E32" s="358"/>
    </row>
    <row r="33" ht="21.0" hidden="1" customHeight="1" outlineLevel="1">
      <c r="A33" s="319"/>
      <c r="B33" s="275"/>
      <c r="C33" s="319"/>
      <c r="D33" s="355"/>
      <c r="E33" s="358"/>
    </row>
    <row r="34" ht="21.0" hidden="1" customHeight="1" outlineLevel="1">
      <c r="A34" s="319"/>
      <c r="B34" s="275"/>
      <c r="C34" s="319"/>
      <c r="D34" s="355"/>
      <c r="E34" s="358"/>
    </row>
    <row r="35" ht="21.0" hidden="1" customHeight="1" outlineLevel="1">
      <c r="A35" s="319"/>
      <c r="B35" s="275"/>
      <c r="C35" s="319"/>
      <c r="D35" s="355"/>
      <c r="E35" s="358"/>
    </row>
    <row r="36" ht="21.0" hidden="1" customHeight="1" outlineLevel="1">
      <c r="A36" s="319"/>
      <c r="B36" s="275"/>
      <c r="C36" s="319"/>
      <c r="D36" s="355"/>
      <c r="E36" s="358"/>
    </row>
    <row r="37" ht="21.0" hidden="1" customHeight="1" outlineLevel="1">
      <c r="A37" s="319"/>
      <c r="B37" s="275"/>
      <c r="C37" s="319"/>
      <c r="D37" s="355"/>
      <c r="E37" s="358"/>
    </row>
    <row r="38" ht="21.0" hidden="1" customHeight="1" outlineLevel="1">
      <c r="A38" s="319"/>
      <c r="B38" s="275"/>
      <c r="C38" s="319"/>
      <c r="D38" s="355"/>
      <c r="E38" s="358"/>
    </row>
    <row r="39" ht="21.0" hidden="1" customHeight="1" outlineLevel="1">
      <c r="A39" s="319"/>
      <c r="B39" s="275"/>
      <c r="C39" s="319"/>
      <c r="D39" s="355"/>
      <c r="E39" s="358"/>
    </row>
    <row r="40" ht="21.0" hidden="1" customHeight="1" outlineLevel="1">
      <c r="A40" s="319"/>
      <c r="B40" s="275"/>
      <c r="C40" s="319"/>
      <c r="D40" s="355"/>
      <c r="E40" s="358"/>
    </row>
    <row r="41" ht="21.0" hidden="1" customHeight="1" outlineLevel="1">
      <c r="A41" s="319"/>
      <c r="B41" s="275"/>
      <c r="C41" s="319"/>
      <c r="D41" s="355"/>
      <c r="E41" s="358"/>
    </row>
    <row r="42" ht="21.0" hidden="1" customHeight="1" outlineLevel="1">
      <c r="A42" s="319"/>
      <c r="B42" s="275"/>
      <c r="C42" s="319"/>
      <c r="D42" s="355"/>
      <c r="E42" s="358"/>
    </row>
    <row r="43" ht="21.0" hidden="1" customHeight="1" outlineLevel="1">
      <c r="A43" s="319"/>
      <c r="B43" s="275"/>
      <c r="C43" s="319"/>
      <c r="D43" s="355"/>
      <c r="E43" s="358"/>
    </row>
    <row r="44" ht="21.0" hidden="1" customHeight="1" outlineLevel="1">
      <c r="A44" s="319"/>
      <c r="B44" s="275"/>
      <c r="C44" s="319"/>
      <c r="D44" s="355"/>
      <c r="E44" s="358"/>
    </row>
    <row r="45" ht="21.0" hidden="1" customHeight="1" outlineLevel="1">
      <c r="A45" s="319"/>
      <c r="B45" s="275"/>
      <c r="C45" s="319"/>
      <c r="D45" s="355"/>
      <c r="E45" s="358"/>
    </row>
    <row r="46" ht="21.0" hidden="1" customHeight="1" outlineLevel="1">
      <c r="A46" s="319"/>
      <c r="B46" s="275"/>
      <c r="C46" s="319"/>
      <c r="D46" s="355"/>
      <c r="E46" s="358"/>
    </row>
    <row r="47" ht="21.0" hidden="1" customHeight="1" outlineLevel="1">
      <c r="A47" s="319"/>
      <c r="B47" s="275"/>
      <c r="C47" s="319"/>
      <c r="D47" s="355"/>
      <c r="E47" s="358"/>
    </row>
    <row r="48" ht="21.0" hidden="1" customHeight="1" outlineLevel="1">
      <c r="A48" s="319"/>
      <c r="B48" s="275"/>
      <c r="C48" s="319"/>
      <c r="D48" s="355"/>
      <c r="E48" s="358"/>
    </row>
    <row r="49" ht="21.0" hidden="1" customHeight="1" outlineLevel="1">
      <c r="A49" s="319"/>
      <c r="B49" s="275"/>
      <c r="C49" s="319"/>
      <c r="D49" s="355"/>
      <c r="E49" s="358"/>
    </row>
    <row r="50" ht="21.0" hidden="1" customHeight="1" outlineLevel="1">
      <c r="A50" s="319"/>
      <c r="B50" s="275"/>
      <c r="C50" s="319"/>
      <c r="D50" s="355"/>
      <c r="E50" s="358"/>
    </row>
    <row r="51" ht="21.0" hidden="1" customHeight="1" outlineLevel="1">
      <c r="A51" s="319"/>
      <c r="B51" s="275"/>
      <c r="C51" s="319"/>
      <c r="D51" s="355"/>
      <c r="E51" s="358"/>
    </row>
    <row r="52" ht="21.0" hidden="1" customHeight="1" outlineLevel="1">
      <c r="A52" s="319"/>
      <c r="B52" s="275"/>
      <c r="C52" s="319"/>
      <c r="D52" s="355"/>
      <c r="E52" s="358"/>
    </row>
    <row r="53" ht="21.0" hidden="1" customHeight="1" outlineLevel="1">
      <c r="A53" s="319"/>
      <c r="B53" s="275"/>
      <c r="C53" s="319"/>
      <c r="D53" s="355"/>
      <c r="E53" s="358"/>
    </row>
    <row r="54" ht="21.0" hidden="1" customHeight="1" outlineLevel="1">
      <c r="A54" s="319"/>
      <c r="B54" s="275"/>
      <c r="C54" s="319"/>
      <c r="D54" s="355"/>
      <c r="E54" s="358"/>
    </row>
    <row r="55" ht="21.0" hidden="1" customHeight="1" outlineLevel="1">
      <c r="A55" s="319"/>
      <c r="B55" s="275"/>
      <c r="C55" s="319"/>
      <c r="D55" s="355"/>
      <c r="E55" s="358"/>
    </row>
    <row r="56" ht="21.0" hidden="1" customHeight="1" outlineLevel="1">
      <c r="A56" s="319"/>
      <c r="B56" s="275"/>
      <c r="C56" s="319"/>
      <c r="D56" s="355"/>
      <c r="E56" s="358"/>
    </row>
    <row r="57" ht="21.0" hidden="1" customHeight="1" outlineLevel="1">
      <c r="A57" s="319"/>
      <c r="B57" s="275"/>
      <c r="C57" s="319"/>
      <c r="D57" s="355"/>
      <c r="E57" s="358"/>
    </row>
    <row r="58" ht="21.0" hidden="1" customHeight="1" outlineLevel="1">
      <c r="A58" s="319"/>
      <c r="B58" s="275"/>
      <c r="C58" s="319"/>
      <c r="D58" s="355"/>
      <c r="E58" s="358"/>
    </row>
    <row r="59" ht="21.0" hidden="1" customHeight="1" outlineLevel="1">
      <c r="A59" s="319"/>
      <c r="B59" s="275"/>
      <c r="C59" s="319"/>
      <c r="D59" s="355"/>
      <c r="E59" s="358"/>
    </row>
    <row r="60" ht="21.0" hidden="1" customHeight="1" outlineLevel="1">
      <c r="A60" s="319"/>
      <c r="B60" s="275"/>
      <c r="C60" s="319"/>
      <c r="D60" s="355"/>
      <c r="E60" s="358"/>
    </row>
    <row r="61" ht="21.0" hidden="1" customHeight="1" outlineLevel="1">
      <c r="A61" s="319"/>
      <c r="B61" s="275"/>
      <c r="C61" s="319"/>
      <c r="D61" s="355"/>
      <c r="E61" s="358"/>
    </row>
    <row r="62" ht="21.0" hidden="1" customHeight="1" outlineLevel="1">
      <c r="A62" s="319"/>
      <c r="B62" s="275"/>
      <c r="C62" s="319"/>
      <c r="D62" s="355"/>
      <c r="E62" s="358"/>
    </row>
    <row r="63" ht="21.0" hidden="1" customHeight="1" outlineLevel="1">
      <c r="A63" s="319"/>
      <c r="B63" s="275"/>
      <c r="C63" s="319"/>
      <c r="D63" s="355"/>
      <c r="E63" s="358"/>
    </row>
    <row r="64" ht="21.0" hidden="1" customHeight="1" outlineLevel="1">
      <c r="A64" s="319"/>
      <c r="B64" s="275"/>
      <c r="C64" s="319"/>
      <c r="D64" s="355"/>
      <c r="E64" s="358"/>
    </row>
    <row r="65" ht="21.0" hidden="1" customHeight="1" outlineLevel="1">
      <c r="A65" s="319"/>
      <c r="B65" s="275"/>
      <c r="C65" s="319"/>
      <c r="D65" s="355"/>
      <c r="E65" s="358"/>
    </row>
    <row r="66" ht="21.0" hidden="1" customHeight="1" outlineLevel="1">
      <c r="A66" s="319"/>
      <c r="B66" s="275"/>
      <c r="C66" s="319"/>
      <c r="D66" s="355"/>
      <c r="E66" s="358"/>
    </row>
    <row r="67" ht="21.0" hidden="1" customHeight="1" outlineLevel="1">
      <c r="A67" s="319"/>
      <c r="B67" s="275"/>
      <c r="C67" s="319"/>
      <c r="D67" s="355"/>
      <c r="E67" s="358"/>
    </row>
    <row r="68" ht="21.0" hidden="1" customHeight="1" outlineLevel="1">
      <c r="A68" s="319"/>
      <c r="B68" s="275"/>
      <c r="C68" s="319"/>
      <c r="D68" s="355"/>
      <c r="E68" s="358"/>
    </row>
    <row r="69" ht="21.0" hidden="1" customHeight="1" outlineLevel="1">
      <c r="A69" s="319"/>
      <c r="B69" s="275"/>
      <c r="C69" s="319"/>
      <c r="D69" s="355"/>
      <c r="E69" s="358"/>
    </row>
    <row r="70" ht="21.0" hidden="1" customHeight="1" outlineLevel="1">
      <c r="A70" s="319"/>
      <c r="B70" s="275"/>
      <c r="C70" s="319"/>
      <c r="D70" s="355"/>
      <c r="E70" s="358"/>
    </row>
    <row r="71" ht="21.0" hidden="1" customHeight="1" outlineLevel="1">
      <c r="A71" s="319"/>
      <c r="B71" s="275"/>
      <c r="C71" s="319"/>
      <c r="D71" s="355"/>
      <c r="E71" s="358"/>
    </row>
    <row r="72" ht="21.0" hidden="1" customHeight="1" outlineLevel="1">
      <c r="A72" s="319"/>
      <c r="B72" s="275"/>
      <c r="C72" s="319"/>
      <c r="D72" s="355"/>
      <c r="E72" s="358"/>
    </row>
    <row r="73" ht="21.0" hidden="1" customHeight="1" outlineLevel="1">
      <c r="A73" s="319"/>
      <c r="B73" s="275"/>
      <c r="C73" s="319"/>
      <c r="D73" s="355"/>
      <c r="E73" s="358"/>
    </row>
    <row r="74" ht="21.0" hidden="1" customHeight="1" outlineLevel="1">
      <c r="A74" s="319"/>
      <c r="B74" s="275"/>
      <c r="C74" s="319"/>
      <c r="D74" s="355"/>
      <c r="E74" s="358"/>
    </row>
    <row r="75" ht="21.0" hidden="1" customHeight="1" outlineLevel="1">
      <c r="A75" s="319"/>
      <c r="B75" s="275"/>
      <c r="C75" s="319"/>
      <c r="D75" s="355"/>
      <c r="E75" s="358"/>
    </row>
    <row r="76" ht="21.0" hidden="1" customHeight="1" outlineLevel="1">
      <c r="A76" s="319"/>
      <c r="B76" s="275"/>
      <c r="C76" s="319"/>
      <c r="D76" s="355"/>
      <c r="E76" s="358"/>
    </row>
    <row r="77" ht="21.0" hidden="1" customHeight="1" outlineLevel="1">
      <c r="A77" s="319"/>
      <c r="B77" s="275"/>
      <c r="C77" s="319"/>
      <c r="D77" s="355"/>
      <c r="E77" s="358"/>
    </row>
    <row r="78" ht="21.0" hidden="1" customHeight="1" outlineLevel="1">
      <c r="A78" s="319"/>
      <c r="B78" s="275"/>
      <c r="C78" s="319"/>
      <c r="D78" s="355"/>
      <c r="E78" s="358"/>
    </row>
    <row r="79" ht="21.0" hidden="1" customHeight="1" outlineLevel="1">
      <c r="A79" s="319"/>
      <c r="B79" s="275"/>
      <c r="C79" s="319"/>
      <c r="D79" s="355"/>
      <c r="E79" s="358"/>
    </row>
    <row r="80" ht="21.0" hidden="1" customHeight="1" outlineLevel="1">
      <c r="A80" s="319"/>
      <c r="B80" s="275"/>
      <c r="C80" s="319"/>
      <c r="D80" s="355"/>
      <c r="E80" s="358"/>
    </row>
    <row r="81" ht="21.0" hidden="1" customHeight="1" outlineLevel="1">
      <c r="A81" s="319"/>
      <c r="B81" s="275"/>
      <c r="C81" s="319"/>
      <c r="D81" s="355"/>
      <c r="E81" s="358"/>
    </row>
    <row r="82" ht="21.0" hidden="1" customHeight="1" outlineLevel="1">
      <c r="A82" s="319"/>
      <c r="B82" s="275"/>
      <c r="C82" s="319"/>
      <c r="D82" s="355"/>
      <c r="E82" s="358"/>
    </row>
    <row r="83" ht="21.0" hidden="1" customHeight="1" outlineLevel="1">
      <c r="A83" s="319"/>
      <c r="B83" s="275"/>
      <c r="C83" s="319"/>
      <c r="D83" s="355"/>
      <c r="E83" s="358"/>
    </row>
    <row r="84" ht="21.0" hidden="1" customHeight="1" outlineLevel="1">
      <c r="A84" s="319"/>
      <c r="B84" s="275"/>
      <c r="C84" s="319"/>
      <c r="D84" s="355"/>
      <c r="E84" s="358"/>
    </row>
    <row r="85" ht="21.0" hidden="1" customHeight="1" outlineLevel="1">
      <c r="A85" s="319"/>
      <c r="B85" s="275"/>
      <c r="C85" s="319"/>
      <c r="D85" s="355"/>
      <c r="E85" s="358"/>
    </row>
    <row r="86" ht="21.0" hidden="1" customHeight="1" outlineLevel="1">
      <c r="A86" s="319"/>
      <c r="B86" s="275"/>
      <c r="C86" s="319"/>
      <c r="D86" s="355"/>
      <c r="E86" s="358"/>
    </row>
    <row r="87" ht="21.0" hidden="1" customHeight="1" outlineLevel="1">
      <c r="A87" s="319"/>
      <c r="B87" s="275"/>
      <c r="C87" s="319"/>
      <c r="D87" s="355"/>
      <c r="E87" s="358"/>
    </row>
    <row r="88" ht="21.0" hidden="1" customHeight="1" outlineLevel="1">
      <c r="A88" s="319"/>
      <c r="B88" s="275"/>
      <c r="C88" s="319"/>
      <c r="D88" s="355"/>
      <c r="E88" s="358"/>
    </row>
    <row r="89" ht="21.0" hidden="1" customHeight="1" outlineLevel="1">
      <c r="A89" s="319"/>
      <c r="B89" s="275"/>
      <c r="C89" s="319"/>
      <c r="D89" s="355"/>
      <c r="E89" s="358"/>
    </row>
    <row r="90" ht="21.0" hidden="1" customHeight="1" outlineLevel="1">
      <c r="A90" s="319"/>
      <c r="B90" s="275"/>
      <c r="C90" s="319"/>
      <c r="D90" s="355"/>
      <c r="E90" s="358"/>
    </row>
    <row r="91" ht="21.0" hidden="1" customHeight="1" outlineLevel="1">
      <c r="A91" s="319"/>
      <c r="B91" s="275"/>
      <c r="C91" s="319"/>
      <c r="D91" s="355"/>
      <c r="E91" s="358"/>
    </row>
    <row r="92" ht="21.0" hidden="1" customHeight="1" outlineLevel="1">
      <c r="A92" s="319"/>
      <c r="B92" s="275"/>
      <c r="C92" s="319"/>
      <c r="D92" s="355"/>
      <c r="E92" s="358"/>
    </row>
    <row r="93" ht="21.0" hidden="1" customHeight="1" outlineLevel="1">
      <c r="A93" s="319"/>
      <c r="B93" s="275"/>
      <c r="C93" s="319"/>
      <c r="D93" s="355"/>
      <c r="E93" s="358"/>
    </row>
    <row r="94" ht="21.0" hidden="1" customHeight="1" outlineLevel="1">
      <c r="A94" s="319"/>
      <c r="B94" s="275"/>
      <c r="C94" s="319"/>
      <c r="D94" s="355"/>
      <c r="E94" s="358"/>
    </row>
    <row r="95" ht="21.0" hidden="1" customHeight="1" outlineLevel="1">
      <c r="A95" s="319"/>
      <c r="B95" s="275"/>
      <c r="C95" s="319"/>
      <c r="D95" s="355"/>
      <c r="E95" s="358"/>
    </row>
    <row r="96" ht="21.0" hidden="1" customHeight="1" outlineLevel="1">
      <c r="A96" s="319"/>
      <c r="B96" s="275"/>
      <c r="C96" s="319"/>
      <c r="D96" s="355"/>
      <c r="E96" s="358"/>
    </row>
    <row r="97" ht="21.0" hidden="1" customHeight="1" outlineLevel="1">
      <c r="A97" s="319"/>
      <c r="B97" s="275"/>
      <c r="C97" s="319"/>
      <c r="D97" s="355"/>
      <c r="E97" s="358"/>
    </row>
    <row r="98" ht="21.0" hidden="1" customHeight="1" outlineLevel="1">
      <c r="A98" s="319"/>
      <c r="B98" s="275"/>
      <c r="C98" s="319"/>
      <c r="D98" s="355"/>
      <c r="E98" s="358"/>
    </row>
    <row r="99" ht="21.0" hidden="1" customHeight="1" outlineLevel="1">
      <c r="A99" s="319"/>
      <c r="B99" s="275"/>
      <c r="C99" s="319"/>
      <c r="D99" s="355"/>
      <c r="E99" s="358"/>
    </row>
    <row r="100" ht="21.0" hidden="1" customHeight="1" outlineLevel="1">
      <c r="A100" s="319"/>
      <c r="B100" s="275"/>
      <c r="C100" s="319"/>
      <c r="D100" s="355"/>
      <c r="E100" s="358"/>
    </row>
    <row r="101" ht="21.0" hidden="1" customHeight="1" outlineLevel="1">
      <c r="A101" s="319"/>
      <c r="B101" s="275"/>
      <c r="C101" s="319"/>
      <c r="D101" s="355"/>
      <c r="E101" s="358"/>
    </row>
    <row r="102" ht="21.0" hidden="1" customHeight="1" outlineLevel="1">
      <c r="A102" s="319"/>
      <c r="B102" s="275"/>
      <c r="C102" s="319"/>
      <c r="D102" s="355"/>
      <c r="E102" s="358"/>
    </row>
    <row r="103" ht="21.0" hidden="1" customHeight="1" outlineLevel="1">
      <c r="A103" s="319"/>
      <c r="B103" s="275"/>
      <c r="C103" s="319"/>
      <c r="D103" s="355"/>
      <c r="E103" s="358"/>
    </row>
    <row r="104" ht="21.0" hidden="1" customHeight="1" outlineLevel="1">
      <c r="A104" s="319"/>
      <c r="B104" s="275"/>
      <c r="C104" s="319"/>
      <c r="D104" s="355"/>
      <c r="E104" s="358"/>
    </row>
    <row r="105" ht="21.0" hidden="1" customHeight="1" outlineLevel="1">
      <c r="A105" s="319"/>
      <c r="B105" s="275"/>
      <c r="C105" s="319"/>
      <c r="D105" s="355"/>
      <c r="E105" s="358"/>
    </row>
    <row r="106" ht="21.0" hidden="1" customHeight="1" outlineLevel="1">
      <c r="A106" s="319"/>
      <c r="B106" s="275"/>
      <c r="C106" s="319"/>
      <c r="D106" s="355"/>
      <c r="E106" s="358"/>
    </row>
    <row r="107" ht="21.0" hidden="1" customHeight="1" outlineLevel="1">
      <c r="A107" s="319"/>
      <c r="B107" s="275"/>
      <c r="C107" s="319"/>
      <c r="D107" s="355"/>
      <c r="E107" s="358"/>
    </row>
    <row r="108" ht="21.0" hidden="1" customHeight="1" outlineLevel="1">
      <c r="A108" s="319"/>
      <c r="B108" s="275"/>
      <c r="C108" s="319"/>
      <c r="D108" s="355"/>
      <c r="E108" s="358"/>
    </row>
    <row r="109" ht="21.0" hidden="1" customHeight="1" outlineLevel="1">
      <c r="A109" s="319"/>
      <c r="B109" s="275"/>
      <c r="C109" s="319"/>
      <c r="D109" s="355"/>
      <c r="E109" s="358"/>
    </row>
    <row r="110" ht="21.0" hidden="1" customHeight="1" outlineLevel="1">
      <c r="A110" s="319"/>
      <c r="B110" s="275"/>
      <c r="C110" s="319"/>
      <c r="D110" s="355"/>
      <c r="E110" s="358"/>
    </row>
    <row r="111" ht="21.0" hidden="1" customHeight="1" outlineLevel="1">
      <c r="A111" s="319"/>
      <c r="B111" s="275"/>
      <c r="C111" s="319"/>
      <c r="D111" s="355"/>
      <c r="E111" s="358"/>
    </row>
    <row r="112" ht="21.0" hidden="1" customHeight="1" outlineLevel="1">
      <c r="A112" s="319"/>
      <c r="B112" s="275"/>
      <c r="C112" s="319"/>
      <c r="D112" s="355"/>
      <c r="E112" s="358"/>
    </row>
    <row r="113" ht="21.0" hidden="1" customHeight="1" outlineLevel="1">
      <c r="A113" s="319"/>
      <c r="B113" s="275"/>
      <c r="C113" s="319"/>
      <c r="D113" s="355"/>
      <c r="E113" s="358"/>
    </row>
    <row r="114" ht="21.0" hidden="1" customHeight="1" outlineLevel="1">
      <c r="A114" s="319"/>
      <c r="B114" s="275"/>
      <c r="C114" s="319"/>
      <c r="D114" s="355"/>
      <c r="E114" s="358"/>
    </row>
    <row r="115" ht="21.0" hidden="1" customHeight="1" outlineLevel="1">
      <c r="A115" s="319"/>
      <c r="B115" s="275"/>
      <c r="C115" s="319"/>
      <c r="D115" s="355"/>
      <c r="E115" s="358"/>
    </row>
    <row r="116" ht="21.0" hidden="1" customHeight="1" outlineLevel="1">
      <c r="A116" s="319"/>
      <c r="B116" s="275"/>
      <c r="C116" s="319"/>
      <c r="D116" s="355"/>
      <c r="E116" s="358"/>
    </row>
    <row r="117" ht="21.0" hidden="1" customHeight="1" outlineLevel="1">
      <c r="A117" s="319"/>
      <c r="B117" s="275"/>
      <c r="C117" s="319"/>
      <c r="D117" s="355"/>
      <c r="E117" s="358"/>
    </row>
    <row r="118" ht="21.0" hidden="1" customHeight="1" outlineLevel="1">
      <c r="A118" s="319"/>
      <c r="B118" s="275"/>
      <c r="C118" s="319"/>
      <c r="D118" s="355"/>
      <c r="E118" s="358"/>
    </row>
    <row r="119" ht="21.0" hidden="1" customHeight="1" outlineLevel="1">
      <c r="A119" s="319"/>
      <c r="B119" s="275"/>
      <c r="C119" s="319"/>
      <c r="D119" s="355"/>
      <c r="E119" s="358"/>
    </row>
    <row r="120" ht="21.0" hidden="1" customHeight="1" outlineLevel="1">
      <c r="A120" s="319"/>
      <c r="B120" s="275"/>
      <c r="C120" s="319"/>
      <c r="D120" s="355"/>
      <c r="E120" s="358"/>
    </row>
    <row r="121" ht="21.0" hidden="1" customHeight="1" outlineLevel="1">
      <c r="A121" s="319"/>
      <c r="B121" s="275"/>
      <c r="C121" s="319"/>
      <c r="D121" s="355"/>
      <c r="E121" s="358"/>
    </row>
    <row r="122" ht="21.0" hidden="1" customHeight="1" outlineLevel="1">
      <c r="A122" s="319"/>
      <c r="B122" s="275"/>
      <c r="C122" s="319"/>
      <c r="D122" s="355"/>
      <c r="E122" s="358"/>
    </row>
    <row r="123" ht="21.0" hidden="1" customHeight="1" outlineLevel="1">
      <c r="A123" s="319"/>
      <c r="B123" s="275"/>
      <c r="C123" s="319"/>
      <c r="D123" s="355"/>
      <c r="E123" s="358"/>
    </row>
    <row r="124" ht="21.0" hidden="1" customHeight="1" outlineLevel="1">
      <c r="A124" s="319"/>
      <c r="B124" s="275"/>
      <c r="C124" s="319"/>
      <c r="D124" s="355"/>
      <c r="E124" s="358"/>
    </row>
    <row r="125" ht="21.0" hidden="1" customHeight="1" outlineLevel="1">
      <c r="A125" s="319"/>
      <c r="B125" s="275"/>
      <c r="C125" s="319"/>
      <c r="D125" s="355"/>
      <c r="E125" s="358"/>
    </row>
    <row r="126" ht="21.0" hidden="1" customHeight="1" outlineLevel="1">
      <c r="A126" s="319"/>
      <c r="B126" s="275"/>
      <c r="C126" s="319"/>
      <c r="D126" s="355"/>
      <c r="E126" s="358"/>
    </row>
    <row r="127" ht="21.0" hidden="1" customHeight="1" outlineLevel="1">
      <c r="A127" s="319"/>
      <c r="B127" s="275"/>
      <c r="C127" s="319"/>
      <c r="D127" s="355"/>
      <c r="E127" s="358"/>
    </row>
    <row r="128" ht="21.0" hidden="1" customHeight="1" outlineLevel="1">
      <c r="A128" s="319"/>
      <c r="B128" s="275"/>
      <c r="C128" s="319"/>
      <c r="D128" s="355"/>
      <c r="E128" s="358"/>
    </row>
    <row r="129" ht="21.0" hidden="1" customHeight="1" outlineLevel="1">
      <c r="A129" s="319"/>
      <c r="B129" s="275"/>
      <c r="C129" s="319"/>
      <c r="D129" s="355"/>
      <c r="E129" s="358"/>
    </row>
    <row r="130" ht="21.0" hidden="1" customHeight="1" outlineLevel="1">
      <c r="A130" s="319"/>
      <c r="B130" s="275"/>
      <c r="C130" s="319"/>
      <c r="D130" s="355"/>
      <c r="E130" s="358"/>
    </row>
    <row r="131" ht="21.0" hidden="1" customHeight="1" outlineLevel="1">
      <c r="A131" s="319"/>
      <c r="B131" s="275"/>
      <c r="C131" s="319"/>
      <c r="D131" s="355"/>
      <c r="E131" s="358"/>
    </row>
    <row r="132" ht="21.0" hidden="1" customHeight="1" outlineLevel="1">
      <c r="A132" s="319"/>
      <c r="B132" s="275"/>
      <c r="C132" s="319"/>
      <c r="D132" s="355"/>
      <c r="E132" s="358"/>
    </row>
    <row r="133" ht="21.0" hidden="1" customHeight="1" outlineLevel="1">
      <c r="A133" s="319"/>
      <c r="B133" s="275"/>
      <c r="C133" s="319"/>
      <c r="D133" s="355"/>
      <c r="E133" s="358"/>
    </row>
    <row r="134" ht="21.0" hidden="1" customHeight="1" outlineLevel="1">
      <c r="A134" s="319"/>
      <c r="B134" s="275"/>
      <c r="C134" s="319"/>
      <c r="D134" s="355"/>
      <c r="E134" s="358"/>
    </row>
    <row r="135" ht="21.0" hidden="1" customHeight="1" outlineLevel="1">
      <c r="A135" s="319"/>
      <c r="B135" s="275"/>
      <c r="C135" s="319"/>
      <c r="D135" s="355"/>
      <c r="E135" s="358"/>
    </row>
    <row r="136" ht="21.0" hidden="1" customHeight="1" outlineLevel="1">
      <c r="A136" s="319"/>
      <c r="B136" s="275"/>
      <c r="C136" s="319"/>
      <c r="D136" s="355"/>
      <c r="E136" s="358"/>
    </row>
    <row r="137" ht="21.0" hidden="1" customHeight="1" outlineLevel="1">
      <c r="A137" s="319"/>
      <c r="B137" s="275"/>
      <c r="C137" s="319"/>
      <c r="D137" s="355"/>
      <c r="E137" s="358"/>
    </row>
    <row r="138" ht="21.0" hidden="1" customHeight="1" outlineLevel="1">
      <c r="A138" s="319"/>
      <c r="B138" s="275"/>
      <c r="C138" s="319"/>
      <c r="D138" s="355"/>
      <c r="E138" s="358"/>
    </row>
    <row r="139" ht="21.0" customHeight="1" collapsed="1">
      <c r="A139" s="319"/>
      <c r="B139" s="275"/>
      <c r="C139" s="319"/>
      <c r="D139" s="355"/>
      <c r="E139" s="358"/>
    </row>
    <row r="140" ht="21.0" customHeight="1">
      <c r="A140" s="319"/>
      <c r="B140" s="275"/>
      <c r="C140" s="319"/>
      <c r="D140" s="355"/>
      <c r="E140" s="358"/>
    </row>
  </sheetData>
  <conditionalFormatting sqref="A1:E1">
    <cfRule type="containsBlanks" dxfId="0" priority="1">
      <formula>LEN(TRIM(A1))=0</formula>
    </cfRule>
  </conditionalFormatting>
  <conditionalFormatting sqref="A4:A140">
    <cfRule type="expression" dxfId="0" priority="2">
      <formula>NOT(COUNTIF(INDIRECT("Analysis Services!"&amp;"C$4:C"),A4)&gt;0)*NOT(ISBLANK(A4))</formula>
    </cfRule>
  </conditionalFormatting>
  <conditionalFormatting sqref="B4:B140">
    <cfRule type="expression" dxfId="0" priority="3">
      <formula>NOT(COUNTIF(INDIRECT("Analysis Services!"&amp;"F$4:F"),B4)&gt;0)*NOT(ISBLANK(B4))</formula>
    </cfRule>
  </conditionalFormatting>
  <dataValidations>
    <dataValidation type="list" allowBlank="1" showErrorMessage="1" sqref="A4:A140">
      <formula1>'Analysis Services'!$C$4:$C$172</formula1>
    </dataValidation>
    <dataValidation type="list" allowBlank="1" showErrorMessage="1" sqref="B4:B140">
      <formula1>'Analysis Services'!$F$4:$F$172</formula1>
    </dataValidation>
  </dataValidations>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pageSetUpPr/>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5.71"/>
    <col customWidth="1" min="2" max="2" width="28.86"/>
    <col customWidth="1" min="3" max="4" width="18.29"/>
    <col customWidth="1" min="5" max="5" width="17.14"/>
    <col customWidth="1" min="6" max="6" width="32.71"/>
  </cols>
  <sheetData>
    <row r="1" ht="28.5" hidden="1" customHeight="1" outlineLevel="1">
      <c r="A1" s="378" t="s">
        <v>795</v>
      </c>
      <c r="B1" s="4" t="s">
        <v>796</v>
      </c>
      <c r="C1" s="379" t="s">
        <v>845</v>
      </c>
      <c r="D1" s="379" t="s">
        <v>846</v>
      </c>
      <c r="E1" s="380" t="s">
        <v>847</v>
      </c>
      <c r="F1" s="379"/>
    </row>
    <row r="2" ht="37.5" customHeight="1" collapsed="1">
      <c r="A2" s="343" t="s">
        <v>848</v>
      </c>
      <c r="B2" s="381"/>
      <c r="C2" s="382" t="s">
        <v>849</v>
      </c>
      <c r="D2" s="16"/>
      <c r="E2" s="383"/>
      <c r="F2" s="101" t="str">
        <f>HYPERLINK("https://www.bikalabs.com","Creative Commons BYSA
Bika Lab Systems")</f>
        <v>Creative Commons BYSA
Bika Lab Systems</v>
      </c>
    </row>
    <row r="3" ht="24.0" customHeight="1">
      <c r="A3" s="154" t="s">
        <v>850</v>
      </c>
      <c r="B3" s="127" t="s">
        <v>851</v>
      </c>
      <c r="C3" s="154" t="s">
        <v>852</v>
      </c>
      <c r="D3" s="154" t="s">
        <v>853</v>
      </c>
      <c r="E3" s="154" t="s">
        <v>854</v>
      </c>
      <c r="F3" s="384"/>
    </row>
    <row r="4" ht="21.0" customHeight="1">
      <c r="A4" s="319"/>
      <c r="B4" s="275"/>
      <c r="C4" s="385"/>
      <c r="D4" s="385"/>
      <c r="E4" s="385"/>
      <c r="F4" s="316"/>
    </row>
    <row r="5" ht="21.0" customHeight="1">
      <c r="A5" s="319"/>
      <c r="B5" s="275"/>
      <c r="C5" s="385"/>
      <c r="D5" s="385"/>
      <c r="E5" s="385"/>
      <c r="F5" s="316"/>
    </row>
    <row r="6" ht="21.0" customHeight="1">
      <c r="A6" s="319"/>
      <c r="B6" s="275"/>
      <c r="C6" s="385"/>
      <c r="D6" s="385"/>
      <c r="E6" s="385"/>
      <c r="F6" s="316"/>
    </row>
    <row r="7" ht="21.0" customHeight="1">
      <c r="A7" s="319"/>
      <c r="B7" s="275"/>
      <c r="C7" s="385"/>
      <c r="D7" s="385"/>
      <c r="E7" s="385"/>
      <c r="F7" s="316"/>
    </row>
    <row r="8" ht="21.0" customHeight="1">
      <c r="A8" s="319"/>
      <c r="B8" s="275"/>
      <c r="C8" s="385"/>
      <c r="D8" s="385"/>
      <c r="E8" s="385"/>
      <c r="F8" s="316"/>
    </row>
    <row r="9" ht="21.0" customHeight="1">
      <c r="A9" s="319"/>
      <c r="B9" s="275"/>
      <c r="C9" s="385"/>
      <c r="D9" s="385"/>
      <c r="E9" s="385"/>
      <c r="F9" s="316"/>
    </row>
    <row r="10" ht="21.0" customHeight="1">
      <c r="A10" s="319"/>
      <c r="B10" s="275"/>
      <c r="C10" s="385"/>
      <c r="D10" s="385"/>
      <c r="E10" s="385"/>
      <c r="F10" s="316"/>
    </row>
    <row r="11" ht="21.0" customHeight="1">
      <c r="A11" s="319"/>
      <c r="B11" s="275"/>
      <c r="C11" s="385"/>
      <c r="D11" s="385"/>
      <c r="E11" s="385"/>
      <c r="F11" s="316"/>
    </row>
    <row r="12" ht="21.0" customHeight="1">
      <c r="A12" s="319"/>
      <c r="B12" s="275"/>
      <c r="C12" s="385"/>
      <c r="D12" s="385"/>
      <c r="E12" s="385"/>
      <c r="F12" s="316"/>
    </row>
    <row r="13" ht="21.0" customHeight="1">
      <c r="A13" s="319"/>
      <c r="B13" s="275"/>
      <c r="C13" s="385"/>
      <c r="D13" s="385"/>
      <c r="E13" s="385"/>
      <c r="F13" s="316"/>
    </row>
    <row r="14" ht="21.0" customHeight="1">
      <c r="A14" s="319"/>
      <c r="B14" s="275"/>
      <c r="C14" s="385"/>
      <c r="D14" s="385"/>
      <c r="E14" s="385"/>
      <c r="F14" s="316"/>
    </row>
    <row r="15" ht="21.0" customHeight="1">
      <c r="A15" s="319"/>
      <c r="B15" s="275"/>
      <c r="C15" s="385"/>
      <c r="D15" s="385"/>
      <c r="E15" s="385"/>
      <c r="F15" s="316"/>
    </row>
    <row r="16" ht="21.0" customHeight="1">
      <c r="A16" s="319"/>
      <c r="B16" s="275"/>
      <c r="C16" s="385"/>
      <c r="D16" s="385"/>
      <c r="E16" s="385"/>
      <c r="F16" s="316"/>
    </row>
    <row r="17" ht="21.0" hidden="1" customHeight="1" outlineLevel="1">
      <c r="A17" s="319"/>
      <c r="B17" s="275"/>
      <c r="C17" s="385"/>
      <c r="D17" s="385"/>
      <c r="E17" s="385"/>
      <c r="F17" s="316"/>
    </row>
    <row r="18" ht="21.0" hidden="1" customHeight="1" outlineLevel="1">
      <c r="A18" s="319"/>
      <c r="B18" s="275"/>
      <c r="C18" s="385"/>
      <c r="D18" s="385"/>
      <c r="E18" s="385"/>
      <c r="F18" s="316"/>
    </row>
    <row r="19" ht="21.0" hidden="1" customHeight="1" outlineLevel="1">
      <c r="A19" s="319"/>
      <c r="B19" s="275"/>
      <c r="C19" s="385"/>
      <c r="D19" s="385"/>
      <c r="E19" s="385"/>
      <c r="F19" s="316"/>
    </row>
    <row r="20" ht="21.0" hidden="1" customHeight="1" outlineLevel="1">
      <c r="A20" s="319"/>
      <c r="B20" s="275"/>
      <c r="C20" s="385"/>
      <c r="D20" s="385"/>
      <c r="E20" s="385"/>
      <c r="F20" s="316"/>
    </row>
    <row r="21" ht="21.0" hidden="1" customHeight="1" outlineLevel="1">
      <c r="A21" s="319"/>
      <c r="B21" s="275"/>
      <c r="C21" s="385"/>
      <c r="D21" s="385"/>
      <c r="E21" s="385"/>
      <c r="F21" s="316"/>
    </row>
    <row r="22" ht="21.0" hidden="1" customHeight="1" outlineLevel="1">
      <c r="A22" s="319"/>
      <c r="B22" s="275"/>
      <c r="C22" s="385"/>
      <c r="D22" s="385"/>
      <c r="E22" s="385"/>
      <c r="F22" s="316"/>
    </row>
    <row r="23" ht="21.0" hidden="1" customHeight="1" outlineLevel="1">
      <c r="A23" s="319"/>
      <c r="B23" s="275"/>
      <c r="C23" s="385"/>
      <c r="D23" s="385"/>
      <c r="E23" s="385"/>
      <c r="F23" s="316"/>
    </row>
    <row r="24" ht="21.0" hidden="1" customHeight="1" outlineLevel="1">
      <c r="A24" s="319"/>
      <c r="B24" s="275"/>
      <c r="C24" s="385"/>
      <c r="D24" s="385"/>
      <c r="E24" s="385"/>
      <c r="F24" s="316"/>
    </row>
    <row r="25" ht="21.0" hidden="1" customHeight="1" outlineLevel="1">
      <c r="A25" s="319"/>
      <c r="B25" s="275"/>
      <c r="C25" s="385"/>
      <c r="D25" s="385"/>
      <c r="E25" s="385"/>
      <c r="F25" s="316"/>
    </row>
    <row r="26" ht="21.0" hidden="1" customHeight="1" outlineLevel="1">
      <c r="A26" s="319"/>
      <c r="B26" s="275"/>
      <c r="C26" s="385"/>
      <c r="D26" s="385"/>
      <c r="E26" s="385"/>
      <c r="F26" s="316"/>
    </row>
    <row r="27" ht="21.0" hidden="1" customHeight="1" outlineLevel="1">
      <c r="A27" s="319"/>
      <c r="B27" s="275"/>
      <c r="C27" s="385"/>
      <c r="D27" s="385"/>
      <c r="E27" s="385"/>
      <c r="F27" s="316"/>
    </row>
    <row r="28" ht="21.0" hidden="1" customHeight="1" outlineLevel="1">
      <c r="A28" s="319"/>
      <c r="B28" s="275"/>
      <c r="C28" s="385"/>
      <c r="D28" s="385"/>
      <c r="E28" s="385"/>
      <c r="F28" s="316"/>
    </row>
    <row r="29" ht="21.0" hidden="1" customHeight="1" outlineLevel="1">
      <c r="A29" s="319"/>
      <c r="B29" s="275"/>
      <c r="C29" s="385"/>
      <c r="D29" s="385"/>
      <c r="E29" s="385"/>
      <c r="F29" s="316"/>
    </row>
    <row r="30" ht="21.0" hidden="1" customHeight="1" outlineLevel="1">
      <c r="A30" s="319"/>
      <c r="B30" s="275"/>
      <c r="C30" s="385"/>
      <c r="D30" s="385"/>
      <c r="E30" s="385"/>
      <c r="F30" s="316"/>
    </row>
    <row r="31" ht="21.0" hidden="1" customHeight="1" outlineLevel="1">
      <c r="A31" s="319"/>
      <c r="B31" s="275"/>
      <c r="C31" s="385"/>
      <c r="D31" s="385"/>
      <c r="E31" s="385"/>
      <c r="F31" s="316"/>
    </row>
    <row r="32" ht="21.0" hidden="1" customHeight="1" outlineLevel="1">
      <c r="A32" s="319"/>
      <c r="B32" s="275"/>
      <c r="C32" s="385"/>
      <c r="D32" s="385"/>
      <c r="E32" s="385"/>
      <c r="F32" s="316"/>
    </row>
    <row r="33" ht="21.0" hidden="1" customHeight="1" outlineLevel="1">
      <c r="A33" s="319"/>
      <c r="B33" s="275"/>
      <c r="C33" s="385"/>
      <c r="D33" s="385"/>
      <c r="E33" s="385"/>
      <c r="F33" s="316"/>
    </row>
    <row r="34" ht="21.0" hidden="1" customHeight="1" outlineLevel="1">
      <c r="A34" s="319"/>
      <c r="B34" s="275"/>
      <c r="C34" s="385"/>
      <c r="D34" s="385"/>
      <c r="E34" s="385"/>
      <c r="F34" s="316"/>
    </row>
    <row r="35" ht="21.0" hidden="1" customHeight="1" outlineLevel="1">
      <c r="A35" s="319"/>
      <c r="B35" s="275"/>
      <c r="C35" s="385"/>
      <c r="D35" s="385"/>
      <c r="E35" s="385"/>
      <c r="F35" s="316"/>
    </row>
    <row r="36" ht="21.0" hidden="1" customHeight="1" outlineLevel="1">
      <c r="A36" s="319"/>
      <c r="B36" s="275"/>
      <c r="C36" s="385"/>
      <c r="D36" s="385"/>
      <c r="E36" s="385"/>
      <c r="F36" s="316"/>
    </row>
    <row r="37" ht="21.0" hidden="1" customHeight="1" outlineLevel="1">
      <c r="A37" s="319"/>
      <c r="B37" s="275"/>
      <c r="C37" s="385"/>
      <c r="D37" s="385"/>
      <c r="E37" s="385"/>
      <c r="F37" s="316"/>
    </row>
    <row r="38" ht="21.0" hidden="1" customHeight="1" outlineLevel="1">
      <c r="A38" s="319"/>
      <c r="B38" s="275"/>
      <c r="C38" s="385"/>
      <c r="D38" s="385"/>
      <c r="E38" s="385"/>
      <c r="F38" s="316"/>
    </row>
    <row r="39" ht="21.0" hidden="1" customHeight="1" outlineLevel="1">
      <c r="A39" s="319"/>
      <c r="B39" s="275"/>
      <c r="C39" s="385"/>
      <c r="D39" s="385"/>
      <c r="E39" s="385"/>
      <c r="F39" s="316"/>
    </row>
    <row r="40" ht="21.0" hidden="1" customHeight="1" outlineLevel="1">
      <c r="A40" s="319"/>
      <c r="B40" s="275"/>
      <c r="C40" s="385"/>
      <c r="D40" s="385"/>
      <c r="E40" s="385"/>
      <c r="F40" s="316"/>
    </row>
    <row r="41" ht="21.0" hidden="1" customHeight="1" outlineLevel="1">
      <c r="A41" s="319"/>
      <c r="B41" s="275"/>
      <c r="C41" s="385"/>
      <c r="D41" s="385"/>
      <c r="E41" s="385"/>
      <c r="F41" s="316"/>
    </row>
    <row r="42" ht="21.0" hidden="1" customHeight="1" outlineLevel="1">
      <c r="A42" s="319"/>
      <c r="B42" s="275"/>
      <c r="C42" s="385"/>
      <c r="D42" s="385"/>
      <c r="E42" s="385"/>
      <c r="F42" s="316"/>
    </row>
    <row r="43" ht="21.0" hidden="1" customHeight="1" outlineLevel="1">
      <c r="A43" s="319"/>
      <c r="B43" s="275"/>
      <c r="C43" s="385"/>
      <c r="D43" s="385"/>
      <c r="E43" s="385"/>
      <c r="F43" s="316"/>
    </row>
    <row r="44" ht="21.0" hidden="1" customHeight="1" outlineLevel="1">
      <c r="A44" s="319"/>
      <c r="B44" s="275"/>
      <c r="C44" s="385"/>
      <c r="D44" s="385"/>
      <c r="E44" s="385"/>
      <c r="F44" s="316"/>
    </row>
    <row r="45" ht="21.0" hidden="1" customHeight="1" outlineLevel="1">
      <c r="A45" s="319"/>
      <c r="B45" s="275"/>
      <c r="C45" s="385"/>
      <c r="D45" s="385"/>
      <c r="E45" s="385"/>
      <c r="F45" s="316"/>
    </row>
    <row r="46" ht="21.0" hidden="1" customHeight="1" outlineLevel="1">
      <c r="A46" s="319"/>
      <c r="B46" s="275"/>
      <c r="C46" s="385"/>
      <c r="D46" s="385"/>
      <c r="E46" s="385"/>
      <c r="F46" s="316"/>
    </row>
    <row r="47" ht="21.0" hidden="1" customHeight="1" outlineLevel="1">
      <c r="A47" s="319"/>
      <c r="B47" s="275"/>
      <c r="C47" s="385"/>
      <c r="D47" s="385"/>
      <c r="E47" s="385"/>
      <c r="F47" s="316"/>
    </row>
    <row r="48" ht="21.0" hidden="1" customHeight="1" outlineLevel="1">
      <c r="A48" s="319"/>
      <c r="B48" s="275"/>
      <c r="C48" s="385"/>
      <c r="D48" s="385"/>
      <c r="E48" s="385"/>
      <c r="F48" s="316"/>
    </row>
    <row r="49" ht="21.0" hidden="1" customHeight="1" outlineLevel="1">
      <c r="A49" s="319"/>
      <c r="B49" s="275"/>
      <c r="C49" s="385"/>
      <c r="D49" s="385"/>
      <c r="E49" s="385"/>
      <c r="F49" s="316"/>
    </row>
    <row r="50" ht="21.0" hidden="1" customHeight="1" outlineLevel="1">
      <c r="A50" s="319"/>
      <c r="B50" s="275"/>
      <c r="C50" s="385"/>
      <c r="D50" s="385"/>
      <c r="E50" s="385"/>
      <c r="F50" s="316"/>
    </row>
    <row r="51" ht="21.0" hidden="1" customHeight="1" outlineLevel="1">
      <c r="A51" s="319"/>
      <c r="B51" s="275"/>
      <c r="C51" s="385"/>
      <c r="D51" s="385"/>
      <c r="E51" s="385"/>
      <c r="F51" s="316"/>
    </row>
    <row r="52" ht="21.0" hidden="1" customHeight="1" outlineLevel="1">
      <c r="A52" s="319"/>
      <c r="B52" s="275"/>
      <c r="C52" s="385"/>
      <c r="D52" s="385"/>
      <c r="E52" s="385"/>
      <c r="F52" s="316"/>
    </row>
    <row r="53" ht="21.0" hidden="1" customHeight="1" outlineLevel="1">
      <c r="A53" s="319"/>
      <c r="B53" s="275"/>
      <c r="C53" s="385"/>
      <c r="D53" s="385"/>
      <c r="E53" s="385"/>
      <c r="F53" s="316"/>
    </row>
    <row r="54" ht="21.0" hidden="1" customHeight="1" outlineLevel="1">
      <c r="A54" s="319"/>
      <c r="B54" s="275"/>
      <c r="C54" s="385"/>
      <c r="D54" s="385"/>
      <c r="E54" s="385"/>
      <c r="F54" s="316"/>
    </row>
    <row r="55" ht="21.0" hidden="1" customHeight="1" outlineLevel="1">
      <c r="A55" s="319"/>
      <c r="B55" s="275"/>
      <c r="C55" s="385"/>
      <c r="D55" s="385"/>
      <c r="E55" s="385"/>
      <c r="F55" s="316"/>
    </row>
    <row r="56" ht="21.0" hidden="1" customHeight="1" outlineLevel="1">
      <c r="A56" s="319"/>
      <c r="B56" s="275"/>
      <c r="C56" s="385"/>
      <c r="D56" s="385"/>
      <c r="E56" s="385"/>
      <c r="F56" s="316"/>
    </row>
    <row r="57" ht="21.0" hidden="1" customHeight="1" outlineLevel="1">
      <c r="A57" s="319"/>
      <c r="B57" s="275"/>
      <c r="C57" s="385"/>
      <c r="D57" s="385"/>
      <c r="E57" s="385"/>
      <c r="F57" s="316"/>
    </row>
    <row r="58" ht="21.0" hidden="1" customHeight="1" outlineLevel="1">
      <c r="A58" s="319"/>
      <c r="B58" s="275"/>
      <c r="C58" s="385"/>
      <c r="D58" s="385"/>
      <c r="E58" s="385"/>
      <c r="F58" s="316"/>
    </row>
    <row r="59" ht="21.0" hidden="1" customHeight="1" outlineLevel="1">
      <c r="A59" s="319"/>
      <c r="B59" s="275"/>
      <c r="C59" s="385"/>
      <c r="D59" s="385"/>
      <c r="E59" s="385"/>
      <c r="F59" s="316"/>
    </row>
    <row r="60" ht="21.0" hidden="1" customHeight="1" outlineLevel="1">
      <c r="A60" s="319"/>
      <c r="B60" s="275"/>
      <c r="C60" s="385"/>
      <c r="D60" s="385"/>
      <c r="E60" s="385"/>
      <c r="F60" s="316"/>
    </row>
    <row r="61" ht="21.0" hidden="1" customHeight="1" outlineLevel="1">
      <c r="A61" s="319"/>
      <c r="B61" s="275"/>
      <c r="C61" s="385"/>
      <c r="D61" s="385"/>
      <c r="E61" s="385"/>
      <c r="F61" s="316"/>
    </row>
    <row r="62" ht="21.0" hidden="1" customHeight="1" outlineLevel="1">
      <c r="A62" s="319"/>
      <c r="B62" s="275"/>
      <c r="C62" s="385"/>
      <c r="D62" s="385"/>
      <c r="E62" s="385"/>
      <c r="F62" s="316"/>
    </row>
    <row r="63" ht="21.0" hidden="1" customHeight="1" outlineLevel="1">
      <c r="A63" s="319"/>
      <c r="B63" s="275"/>
      <c r="C63" s="385"/>
      <c r="D63" s="385"/>
      <c r="E63" s="385"/>
      <c r="F63" s="316"/>
    </row>
    <row r="64" ht="21.0" hidden="1" customHeight="1" outlineLevel="1">
      <c r="A64" s="319"/>
      <c r="B64" s="275"/>
      <c r="C64" s="385"/>
      <c r="D64" s="385"/>
      <c r="E64" s="385"/>
      <c r="F64" s="316"/>
    </row>
    <row r="65" ht="21.0" hidden="1" customHeight="1" outlineLevel="1">
      <c r="A65" s="319"/>
      <c r="B65" s="275"/>
      <c r="C65" s="385"/>
      <c r="D65" s="385"/>
      <c r="E65" s="385"/>
      <c r="F65" s="316"/>
    </row>
    <row r="66" ht="21.0" hidden="1" customHeight="1" outlineLevel="1">
      <c r="A66" s="319"/>
      <c r="B66" s="275"/>
      <c r="C66" s="385"/>
      <c r="D66" s="385"/>
      <c r="E66" s="385"/>
      <c r="F66" s="316"/>
    </row>
    <row r="67" ht="21.0" hidden="1" customHeight="1" outlineLevel="1">
      <c r="A67" s="319"/>
      <c r="B67" s="275"/>
      <c r="C67" s="385"/>
      <c r="D67" s="385"/>
      <c r="E67" s="385"/>
      <c r="F67" s="316"/>
    </row>
    <row r="68" ht="21.0" hidden="1" customHeight="1" outlineLevel="1">
      <c r="A68" s="319"/>
      <c r="B68" s="275"/>
      <c r="C68" s="385"/>
      <c r="D68" s="385"/>
      <c r="E68" s="385"/>
      <c r="F68" s="316"/>
    </row>
    <row r="69" ht="21.0" hidden="1" customHeight="1" outlineLevel="1">
      <c r="A69" s="319"/>
      <c r="B69" s="275"/>
      <c r="C69" s="385"/>
      <c r="D69" s="385"/>
      <c r="E69" s="385"/>
      <c r="F69" s="316"/>
    </row>
    <row r="70" ht="21.0" hidden="1" customHeight="1" outlineLevel="1">
      <c r="A70" s="319"/>
      <c r="B70" s="275"/>
      <c r="C70" s="385"/>
      <c r="D70" s="385"/>
      <c r="E70" s="385"/>
      <c r="F70" s="316"/>
    </row>
    <row r="71" ht="21.0" hidden="1" customHeight="1" outlineLevel="1">
      <c r="A71" s="319"/>
      <c r="B71" s="275"/>
      <c r="C71" s="385"/>
      <c r="D71" s="385"/>
      <c r="E71" s="385"/>
      <c r="F71" s="316"/>
    </row>
    <row r="72" ht="21.0" hidden="1" customHeight="1" outlineLevel="1">
      <c r="A72" s="319"/>
      <c r="B72" s="275"/>
      <c r="C72" s="385"/>
      <c r="D72" s="385"/>
      <c r="E72" s="385"/>
      <c r="F72" s="316"/>
    </row>
    <row r="73" ht="21.0" hidden="1" customHeight="1" outlineLevel="1">
      <c r="A73" s="319"/>
      <c r="B73" s="275"/>
      <c r="C73" s="385"/>
      <c r="D73" s="385"/>
      <c r="E73" s="385"/>
      <c r="F73" s="316"/>
    </row>
    <row r="74" ht="21.0" hidden="1" customHeight="1" outlineLevel="1">
      <c r="A74" s="319"/>
      <c r="B74" s="275"/>
      <c r="C74" s="385"/>
      <c r="D74" s="385"/>
      <c r="E74" s="385"/>
      <c r="F74" s="316"/>
    </row>
    <row r="75" ht="21.0" hidden="1" customHeight="1" outlineLevel="1">
      <c r="A75" s="319"/>
      <c r="B75" s="275"/>
      <c r="C75" s="385"/>
      <c r="D75" s="385"/>
      <c r="E75" s="385"/>
      <c r="F75" s="316"/>
    </row>
    <row r="76" ht="21.0" hidden="1" customHeight="1" outlineLevel="1">
      <c r="A76" s="319"/>
      <c r="B76" s="275"/>
      <c r="C76" s="385"/>
      <c r="D76" s="385"/>
      <c r="E76" s="385"/>
      <c r="F76" s="316"/>
    </row>
    <row r="77" ht="21.0" hidden="1" customHeight="1" outlineLevel="1">
      <c r="A77" s="319"/>
      <c r="B77" s="275"/>
      <c r="C77" s="385"/>
      <c r="D77" s="385"/>
      <c r="E77" s="385"/>
      <c r="F77" s="316"/>
    </row>
    <row r="78" ht="21.0" hidden="1" customHeight="1" outlineLevel="1">
      <c r="A78" s="319"/>
      <c r="B78" s="275"/>
      <c r="C78" s="385"/>
      <c r="D78" s="385"/>
      <c r="E78" s="385"/>
      <c r="F78" s="316"/>
    </row>
    <row r="79" ht="21.0" hidden="1" customHeight="1" outlineLevel="1">
      <c r="A79" s="319"/>
      <c r="B79" s="275"/>
      <c r="C79" s="385"/>
      <c r="D79" s="385"/>
      <c r="E79" s="385"/>
      <c r="F79" s="316"/>
    </row>
    <row r="80" ht="21.0" hidden="1" customHeight="1" outlineLevel="1">
      <c r="A80" s="319"/>
      <c r="B80" s="275"/>
      <c r="C80" s="385"/>
      <c r="D80" s="385"/>
      <c r="E80" s="385"/>
      <c r="F80" s="316"/>
    </row>
    <row r="81" ht="21.0" hidden="1" customHeight="1" outlineLevel="1">
      <c r="A81" s="319"/>
      <c r="B81" s="275"/>
      <c r="C81" s="385"/>
      <c r="D81" s="385"/>
      <c r="E81" s="385"/>
      <c r="F81" s="316"/>
    </row>
    <row r="82" ht="21.0" hidden="1" customHeight="1" outlineLevel="1">
      <c r="A82" s="319"/>
      <c r="B82" s="275"/>
      <c r="C82" s="385"/>
      <c r="D82" s="385"/>
      <c r="E82" s="385"/>
      <c r="F82" s="316"/>
    </row>
    <row r="83" ht="21.0" hidden="1" customHeight="1" outlineLevel="1">
      <c r="A83" s="319"/>
      <c r="B83" s="275"/>
      <c r="C83" s="385"/>
      <c r="D83" s="385"/>
      <c r="E83" s="385"/>
      <c r="F83" s="316"/>
    </row>
    <row r="84" ht="21.0" hidden="1" customHeight="1" outlineLevel="1">
      <c r="A84" s="319"/>
      <c r="B84" s="275"/>
      <c r="C84" s="385"/>
      <c r="D84" s="385"/>
      <c r="E84" s="385"/>
      <c r="F84" s="316"/>
    </row>
    <row r="85" ht="21.0" hidden="1" customHeight="1" outlineLevel="1">
      <c r="A85" s="319"/>
      <c r="B85" s="275"/>
      <c r="C85" s="385"/>
      <c r="D85" s="385"/>
      <c r="E85" s="385"/>
      <c r="F85" s="316"/>
    </row>
    <row r="86" ht="21.0" hidden="1" customHeight="1" outlineLevel="1">
      <c r="A86" s="319"/>
      <c r="B86" s="275"/>
      <c r="C86" s="385"/>
      <c r="D86" s="385"/>
      <c r="E86" s="385"/>
      <c r="F86" s="316"/>
    </row>
    <row r="87" ht="21.0" hidden="1" customHeight="1" outlineLevel="1">
      <c r="A87" s="319"/>
      <c r="B87" s="275"/>
      <c r="C87" s="385"/>
      <c r="D87" s="385"/>
      <c r="E87" s="385"/>
      <c r="F87" s="316"/>
    </row>
    <row r="88" ht="21.0" customHeight="1" collapsed="1">
      <c r="A88" s="319"/>
      <c r="B88" s="275"/>
      <c r="C88" s="385"/>
      <c r="D88" s="385"/>
      <c r="E88" s="385"/>
      <c r="F88" s="316"/>
    </row>
    <row r="89" ht="21.0" customHeight="1">
      <c r="A89" s="319"/>
      <c r="B89" s="275"/>
      <c r="C89" s="385"/>
      <c r="D89" s="385"/>
      <c r="E89" s="385"/>
      <c r="F89" s="316"/>
    </row>
  </sheetData>
  <mergeCells count="1">
    <mergeCell ref="C2:D2"/>
  </mergeCells>
  <conditionalFormatting sqref="B4:B89">
    <cfRule type="expression" dxfId="0" priority="1">
      <formula>NOT(COUNTIF(INDIRECT("Analysis Services!"&amp;"F$4:F"),B4)&gt;0)*NOT(ISBLANK(B4))</formula>
    </cfRule>
  </conditionalFormatting>
  <conditionalFormatting sqref="A4:A89">
    <cfRule type="expression" dxfId="0" priority="2">
      <formula>NOT(COUNTIF(INDIRECT("Analysis Services!"&amp;"C$4:C"),A4)&gt;0)*NOT(ISBLANK(A4))</formula>
    </cfRule>
  </conditionalFormatting>
  <conditionalFormatting sqref="A1:F1">
    <cfRule type="containsBlanks" dxfId="0" priority="3">
      <formula>LEN(TRIM(A1))=0</formula>
    </cfRule>
  </conditionalFormatting>
  <dataValidations>
    <dataValidation type="list" allowBlank="1" showErrorMessage="1" sqref="A4:A89">
      <formula1>'Analysis Services'!$C$4:$C89</formula1>
    </dataValidation>
    <dataValidation type="decimal" allowBlank="1" showDropDown="1" sqref="C4:E89">
      <formula1>-9.99999999999999E23</formula1>
      <formula2>9.9999999999999E13</formula2>
    </dataValidation>
    <dataValidation type="list" allowBlank="1" showErrorMessage="1" sqref="B4:B89">
      <formula1>'Analysis Services'!$F$4:$F89</formula1>
    </dataValidation>
  </dataValidations>
  <printOptions gridLines="1" horizontalCentered="1"/>
  <pageMargins bottom="0.75" footer="0.0" header="0.0" left="0.25" right="0.25" top="0.75"/>
  <pageSetup scale="70" cellComments="atEnd" orientation="portrait" pageOrder="overThenDown"/>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ollapsed="1" customWidth="1" min="1" max="1" width="26.86"/>
    <col customWidth="1" hidden="1" min="2" max="2" width="25.71" outlineLevel="1"/>
    <col customWidth="1" min="3" max="3" width="22.43"/>
    <col customWidth="1" min="4" max="4" width="25.29"/>
    <col customWidth="1" hidden="1" min="5" max="5" width="27.14"/>
    <col customWidth="1" min="6" max="7" width="11.86"/>
    <col customWidth="1" min="8" max="10" width="23.14"/>
  </cols>
  <sheetData>
    <row r="1" ht="24.75" hidden="1" customHeight="1" outlineLevel="1">
      <c r="A1" s="118" t="s">
        <v>856</v>
      </c>
      <c r="B1" s="118" t="s">
        <v>167</v>
      </c>
      <c r="C1" s="118" t="s">
        <v>325</v>
      </c>
      <c r="D1" s="386" t="s">
        <v>857</v>
      </c>
      <c r="E1" s="4" t="s">
        <v>796</v>
      </c>
      <c r="F1" s="4" t="s">
        <v>858</v>
      </c>
      <c r="G1" s="114" t="s">
        <v>859</v>
      </c>
      <c r="H1" s="4"/>
      <c r="I1" s="4"/>
      <c r="J1" s="4"/>
    </row>
    <row r="2" ht="36.75" customHeight="1" collapsed="1">
      <c r="A2" s="387" t="str">
        <f>HYPERLINK("https://www.bikalims.org/manual/setup-and-configuration/product-specifications-qc","Analysis Specifications")</f>
        <v>Analysis Specifications</v>
      </c>
      <c r="B2" s="74"/>
      <c r="C2" s="75"/>
      <c r="D2" s="388" t="s">
        <v>860</v>
      </c>
      <c r="E2" s="16"/>
      <c r="F2" s="264" t="s">
        <v>861</v>
      </c>
      <c r="G2" s="16"/>
      <c r="H2" s="389" t="str">
        <f>HYPERLINK("https://www.bikalabs.com","Creative Commons BYSA
Bika Lab Systems")</f>
        <v>Creative Commons BYSA
Bika Lab Systems</v>
      </c>
      <c r="I2" s="390" t="s">
        <v>862</v>
      </c>
      <c r="J2" s="391"/>
    </row>
    <row r="3" ht="28.5" customHeight="1">
      <c r="A3" s="265" t="s">
        <v>64</v>
      </c>
      <c r="B3" s="392" t="s">
        <v>331</v>
      </c>
      <c r="C3" s="265" t="s">
        <v>863</v>
      </c>
      <c r="D3" s="265" t="s">
        <v>64</v>
      </c>
      <c r="E3" s="127" t="s">
        <v>796</v>
      </c>
      <c r="F3" s="158" t="s">
        <v>864</v>
      </c>
      <c r="G3" s="158" t="s">
        <v>865</v>
      </c>
      <c r="H3" s="229"/>
      <c r="I3" s="393"/>
      <c r="J3" s="393"/>
    </row>
    <row r="4" ht="21.0" customHeight="1">
      <c r="A4" s="374"/>
      <c r="B4" s="394"/>
      <c r="C4" s="374"/>
      <c r="D4" s="319"/>
      <c r="E4" s="275"/>
      <c r="F4" s="37"/>
      <c r="G4" s="37"/>
      <c r="H4" s="202"/>
      <c r="I4" s="202"/>
      <c r="J4" s="202"/>
    </row>
    <row r="5" ht="21.0" customHeight="1">
      <c r="A5" s="374"/>
      <c r="B5" s="394"/>
      <c r="C5" s="374"/>
      <c r="D5" s="319"/>
      <c r="E5" s="275"/>
      <c r="F5" s="37"/>
      <c r="G5" s="37"/>
      <c r="H5" s="202"/>
      <c r="I5" s="202"/>
      <c r="J5" s="202"/>
    </row>
    <row r="6" ht="21.0" customHeight="1">
      <c r="A6" s="374"/>
      <c r="B6" s="394"/>
      <c r="C6" s="374"/>
      <c r="D6" s="319"/>
      <c r="E6" s="275"/>
      <c r="F6" s="37"/>
      <c r="G6" s="37"/>
      <c r="H6" s="202"/>
      <c r="I6" s="202"/>
      <c r="J6" s="202"/>
    </row>
    <row r="7" ht="21.0" customHeight="1">
      <c r="A7" s="374"/>
      <c r="B7" s="394"/>
      <c r="C7" s="374"/>
      <c r="D7" s="319"/>
      <c r="E7" s="275"/>
      <c r="F7" s="37"/>
      <c r="G7" s="37"/>
      <c r="H7" s="202"/>
      <c r="I7" s="202"/>
      <c r="J7" s="202"/>
    </row>
    <row r="8" ht="21.0" customHeight="1">
      <c r="A8" s="374"/>
      <c r="B8" s="394"/>
      <c r="C8" s="374"/>
      <c r="D8" s="319"/>
      <c r="E8" s="275"/>
      <c r="F8" s="37"/>
      <c r="G8" s="37"/>
      <c r="H8" s="202"/>
      <c r="I8" s="202"/>
      <c r="J8" s="202"/>
    </row>
    <row r="9" ht="21.0" customHeight="1">
      <c r="A9" s="374"/>
      <c r="B9" s="394"/>
      <c r="C9" s="374"/>
      <c r="D9" s="319"/>
      <c r="E9" s="275"/>
      <c r="F9" s="37"/>
      <c r="G9" s="37"/>
      <c r="H9" s="202"/>
      <c r="I9" s="202"/>
      <c r="J9" s="202"/>
    </row>
    <row r="10" ht="21.0" customHeight="1">
      <c r="A10" s="374"/>
      <c r="B10" s="394"/>
      <c r="C10" s="374"/>
      <c r="D10" s="319"/>
      <c r="E10" s="275"/>
      <c r="F10" s="37"/>
      <c r="G10" s="37"/>
      <c r="H10" s="202"/>
      <c r="I10" s="202"/>
      <c r="J10" s="202"/>
    </row>
    <row r="11" ht="21.0" customHeight="1">
      <c r="A11" s="374"/>
      <c r="B11" s="394"/>
      <c r="C11" s="374"/>
      <c r="D11" s="319"/>
      <c r="E11" s="275"/>
      <c r="F11" s="37"/>
      <c r="G11" s="37"/>
      <c r="H11" s="202"/>
      <c r="I11" s="202"/>
      <c r="J11" s="202"/>
    </row>
    <row r="12" ht="21.0" customHeight="1">
      <c r="A12" s="374"/>
      <c r="B12" s="394"/>
      <c r="C12" s="374"/>
      <c r="D12" s="319"/>
      <c r="E12" s="275"/>
      <c r="F12" s="37"/>
      <c r="G12" s="37"/>
      <c r="H12" s="202"/>
      <c r="I12" s="202"/>
      <c r="J12" s="202"/>
    </row>
    <row r="13" ht="21.0" customHeight="1">
      <c r="A13" s="374"/>
      <c r="B13" s="394"/>
      <c r="C13" s="374"/>
      <c r="D13" s="319"/>
      <c r="E13" s="275"/>
      <c r="F13" s="37"/>
      <c r="G13" s="37"/>
      <c r="H13" s="202"/>
      <c r="I13" s="202"/>
      <c r="J13" s="202"/>
    </row>
    <row r="14" ht="21.0" customHeight="1">
      <c r="A14" s="374"/>
      <c r="B14" s="394"/>
      <c r="C14" s="374"/>
      <c r="D14" s="319"/>
      <c r="E14" s="275"/>
      <c r="F14" s="37"/>
      <c r="G14" s="37"/>
      <c r="H14" s="202"/>
      <c r="I14" s="202"/>
      <c r="J14" s="202"/>
    </row>
    <row r="15" ht="21.0" customHeight="1">
      <c r="A15" s="374"/>
      <c r="B15" s="394"/>
      <c r="C15" s="374"/>
      <c r="D15" s="319"/>
      <c r="E15" s="275"/>
      <c r="F15" s="37"/>
      <c r="G15" s="395"/>
      <c r="H15" s="202"/>
      <c r="I15" s="202"/>
      <c r="J15" s="202"/>
    </row>
    <row r="16" ht="21.0" customHeight="1">
      <c r="A16" s="374"/>
      <c r="B16" s="394"/>
      <c r="C16" s="374"/>
      <c r="D16" s="319"/>
      <c r="E16" s="275"/>
      <c r="F16" s="37"/>
      <c r="G16" s="37"/>
      <c r="H16" s="202"/>
      <c r="I16" s="202"/>
      <c r="J16" s="202"/>
    </row>
    <row r="17" ht="21.0" customHeight="1">
      <c r="A17" s="374"/>
      <c r="B17" s="394"/>
      <c r="C17" s="374"/>
      <c r="D17" s="319"/>
      <c r="E17" s="275"/>
      <c r="F17" s="37"/>
      <c r="G17" s="37"/>
      <c r="H17" s="202"/>
      <c r="I17" s="202"/>
      <c r="J17" s="202"/>
    </row>
    <row r="18" ht="21.0" customHeight="1">
      <c r="A18" s="374"/>
      <c r="B18" s="394"/>
      <c r="C18" s="374"/>
      <c r="D18" s="319"/>
      <c r="E18" s="275"/>
      <c r="F18" s="37"/>
      <c r="G18" s="37"/>
      <c r="H18" s="202"/>
      <c r="I18" s="202"/>
      <c r="J18" s="202"/>
    </row>
    <row r="19" ht="21.0" customHeight="1">
      <c r="A19" s="374"/>
      <c r="B19" s="394"/>
      <c r="C19" s="374"/>
      <c r="D19" s="319"/>
      <c r="E19" s="275"/>
      <c r="F19" s="37"/>
      <c r="G19" s="37"/>
      <c r="H19" s="202"/>
      <c r="I19" s="202"/>
      <c r="J19" s="202"/>
    </row>
    <row r="20" ht="21.0" customHeight="1">
      <c r="A20" s="374"/>
      <c r="B20" s="394"/>
      <c r="C20" s="374"/>
      <c r="D20" s="319"/>
      <c r="E20" s="275"/>
      <c r="F20" s="37"/>
      <c r="G20" s="37"/>
      <c r="H20" s="202"/>
      <c r="I20" s="202"/>
      <c r="J20" s="202"/>
    </row>
    <row r="21" ht="21.0" customHeight="1">
      <c r="A21" s="374"/>
      <c r="B21" s="394"/>
      <c r="C21" s="374"/>
      <c r="D21" s="319"/>
      <c r="E21" s="275"/>
      <c r="F21" s="37"/>
      <c r="G21" s="37"/>
      <c r="H21" s="202"/>
      <c r="I21" s="202"/>
      <c r="J21" s="202"/>
    </row>
    <row r="22" ht="21.0" customHeight="1">
      <c r="A22" s="374"/>
      <c r="B22" s="394"/>
      <c r="C22" s="374"/>
      <c r="D22" s="319"/>
      <c r="E22" s="275"/>
      <c r="F22" s="37"/>
      <c r="G22" s="37"/>
      <c r="H22" s="202"/>
      <c r="I22" s="202"/>
      <c r="J22" s="202"/>
    </row>
    <row r="23" ht="21.0" customHeight="1">
      <c r="A23" s="374"/>
      <c r="B23" s="394"/>
      <c r="C23" s="374"/>
      <c r="D23" s="319"/>
      <c r="E23" s="275"/>
      <c r="F23" s="37"/>
      <c r="G23" s="37"/>
      <c r="H23" s="202"/>
      <c r="I23" s="202"/>
      <c r="J23" s="202"/>
    </row>
    <row r="24" ht="21.0" customHeight="1">
      <c r="A24" s="374"/>
      <c r="B24" s="394"/>
      <c r="C24" s="374"/>
      <c r="D24" s="319"/>
      <c r="E24" s="275"/>
      <c r="F24" s="37"/>
      <c r="G24" s="37"/>
      <c r="H24" s="202"/>
      <c r="I24" s="202"/>
      <c r="J24" s="202"/>
    </row>
    <row r="25" ht="21.0" customHeight="1">
      <c r="A25" s="374"/>
      <c r="B25" s="394"/>
      <c r="C25" s="374"/>
      <c r="D25" s="319"/>
      <c r="E25" s="275"/>
      <c r="F25" s="37"/>
      <c r="G25" s="37"/>
      <c r="H25" s="202"/>
      <c r="I25" s="202"/>
      <c r="J25" s="202"/>
    </row>
    <row r="26" ht="21.0" customHeight="1">
      <c r="A26" s="374"/>
      <c r="B26" s="394"/>
      <c r="C26" s="374"/>
      <c r="D26" s="319"/>
      <c r="E26" s="275"/>
      <c r="F26" s="37"/>
      <c r="G26" s="37"/>
      <c r="H26" s="202"/>
      <c r="I26" s="202"/>
      <c r="J26" s="202"/>
    </row>
    <row r="27" ht="21.0" customHeight="1">
      <c r="A27" s="374"/>
      <c r="B27" s="394"/>
      <c r="C27" s="374"/>
      <c r="D27" s="319"/>
      <c r="E27" s="275"/>
      <c r="F27" s="37"/>
      <c r="G27" s="37"/>
      <c r="H27" s="202"/>
      <c r="I27" s="202"/>
      <c r="J27" s="202"/>
    </row>
    <row r="28" ht="21.0" customHeight="1">
      <c r="A28" s="374"/>
      <c r="B28" s="394"/>
      <c r="C28" s="374"/>
      <c r="D28" s="319"/>
      <c r="E28" s="275"/>
      <c r="F28" s="37"/>
      <c r="G28" s="37"/>
      <c r="H28" s="202"/>
      <c r="I28" s="202"/>
      <c r="J28" s="202"/>
    </row>
    <row r="29" ht="21.0" customHeight="1">
      <c r="A29" s="374"/>
      <c r="B29" s="394"/>
      <c r="C29" s="374"/>
      <c r="D29" s="319"/>
      <c r="E29" s="275"/>
      <c r="F29" s="37"/>
      <c r="G29" s="37"/>
      <c r="H29" s="202"/>
      <c r="I29" s="202"/>
      <c r="J29" s="202"/>
    </row>
    <row r="30" ht="21.0" customHeight="1">
      <c r="A30" s="374"/>
      <c r="B30" s="394"/>
      <c r="C30" s="374"/>
      <c r="D30" s="319"/>
      <c r="E30" s="275"/>
      <c r="F30" s="37"/>
      <c r="G30" s="37"/>
      <c r="H30" s="202"/>
      <c r="I30" s="202"/>
      <c r="J30" s="202"/>
    </row>
    <row r="31" ht="21.0" customHeight="1">
      <c r="A31" s="374"/>
      <c r="B31" s="394"/>
      <c r="C31" s="374"/>
      <c r="D31" s="319"/>
      <c r="E31" s="275"/>
      <c r="F31" s="37"/>
      <c r="G31" s="37"/>
      <c r="H31" s="202"/>
      <c r="I31" s="202"/>
      <c r="J31" s="202"/>
    </row>
    <row r="32" ht="21.0" customHeight="1">
      <c r="A32" s="374"/>
      <c r="B32" s="394"/>
      <c r="C32" s="374"/>
      <c r="D32" s="319"/>
      <c r="E32" s="275"/>
      <c r="F32" s="37"/>
      <c r="G32" s="37"/>
      <c r="H32" s="202"/>
      <c r="I32" s="202"/>
      <c r="J32" s="202"/>
    </row>
    <row r="33" ht="21.0" customHeight="1">
      <c r="A33" s="374"/>
      <c r="B33" s="394"/>
      <c r="C33" s="374"/>
      <c r="D33" s="319"/>
      <c r="E33" s="275"/>
      <c r="F33" s="37"/>
      <c r="G33" s="37"/>
      <c r="H33" s="202"/>
      <c r="I33" s="202"/>
      <c r="J33" s="202"/>
    </row>
    <row r="34" ht="21.0" customHeight="1">
      <c r="A34" s="374"/>
      <c r="B34" s="394"/>
      <c r="C34" s="374"/>
      <c r="D34" s="319"/>
      <c r="E34" s="275"/>
      <c r="F34" s="37"/>
      <c r="G34" s="37"/>
      <c r="H34" s="202"/>
      <c r="I34" s="202"/>
      <c r="J34" s="202"/>
    </row>
    <row r="35" ht="21.0" customHeight="1">
      <c r="A35" s="374"/>
      <c r="B35" s="394"/>
      <c r="C35" s="374"/>
      <c r="D35" s="319"/>
      <c r="E35" s="275"/>
      <c r="F35" s="37"/>
      <c r="G35" s="37"/>
      <c r="H35" s="202"/>
      <c r="I35" s="202"/>
      <c r="J35" s="202"/>
    </row>
    <row r="36" ht="21.0" customHeight="1">
      <c r="A36" s="374"/>
      <c r="B36" s="394"/>
      <c r="C36" s="374"/>
      <c r="D36" s="319"/>
      <c r="E36" s="275"/>
      <c r="F36" s="37"/>
      <c r="G36" s="37"/>
      <c r="H36" s="202"/>
      <c r="I36" s="202"/>
      <c r="J36" s="202"/>
    </row>
    <row r="37" ht="21.0" customHeight="1">
      <c r="A37" s="374"/>
      <c r="B37" s="394"/>
      <c r="C37" s="374"/>
      <c r="D37" s="319"/>
      <c r="E37" s="275"/>
      <c r="F37" s="37"/>
      <c r="G37" s="37"/>
      <c r="H37" s="202"/>
      <c r="I37" s="202"/>
      <c r="J37" s="202"/>
    </row>
    <row r="38" ht="21.0" customHeight="1">
      <c r="A38" s="374"/>
      <c r="B38" s="394"/>
      <c r="C38" s="374"/>
      <c r="D38" s="319"/>
      <c r="E38" s="275"/>
      <c r="F38" s="37"/>
      <c r="G38" s="37"/>
      <c r="H38" s="202"/>
      <c r="I38" s="202"/>
      <c r="J38" s="202"/>
    </row>
    <row r="39" ht="21.0" customHeight="1">
      <c r="A39" s="374"/>
      <c r="B39" s="394"/>
      <c r="C39" s="374"/>
      <c r="D39" s="319"/>
      <c r="E39" s="275"/>
      <c r="F39" s="37"/>
      <c r="G39" s="37"/>
      <c r="H39" s="202"/>
      <c r="I39" s="202"/>
      <c r="J39" s="202"/>
    </row>
    <row r="40" ht="21.0" customHeight="1">
      <c r="A40" s="374"/>
      <c r="B40" s="394"/>
      <c r="C40" s="374"/>
      <c r="D40" s="319"/>
      <c r="E40" s="275"/>
      <c r="F40" s="37"/>
      <c r="G40" s="37"/>
      <c r="H40" s="202"/>
      <c r="I40" s="202"/>
      <c r="J40" s="202"/>
    </row>
    <row r="41" ht="21.0" customHeight="1">
      <c r="A41" s="374"/>
      <c r="B41" s="394"/>
      <c r="C41" s="374"/>
      <c r="D41" s="319"/>
      <c r="E41" s="275"/>
      <c r="F41" s="37"/>
      <c r="G41" s="37"/>
      <c r="H41" s="202"/>
      <c r="I41" s="202"/>
      <c r="J41" s="202"/>
    </row>
    <row r="42" ht="21.0" customHeight="1">
      <c r="A42" s="374"/>
      <c r="B42" s="394"/>
      <c r="C42" s="374"/>
      <c r="D42" s="319"/>
      <c r="E42" s="275"/>
      <c r="F42" s="37"/>
      <c r="G42" s="37"/>
      <c r="H42" s="202"/>
      <c r="I42" s="202"/>
      <c r="J42" s="202"/>
    </row>
    <row r="43" ht="21.0" customHeight="1">
      <c r="A43" s="374"/>
      <c r="B43" s="394"/>
      <c r="C43" s="374"/>
      <c r="D43" s="319"/>
      <c r="E43" s="275"/>
      <c r="F43" s="37"/>
      <c r="G43" s="37"/>
      <c r="H43" s="202"/>
      <c r="I43" s="202"/>
      <c r="J43" s="202"/>
    </row>
    <row r="44" ht="21.0" customHeight="1">
      <c r="A44" s="374"/>
      <c r="B44" s="394"/>
      <c r="C44" s="374"/>
      <c r="D44" s="319"/>
      <c r="E44" s="275"/>
      <c r="F44" s="37"/>
      <c r="G44" s="37"/>
      <c r="H44" s="202"/>
      <c r="I44" s="202"/>
      <c r="J44" s="202"/>
    </row>
    <row r="45" ht="21.0" customHeight="1">
      <c r="A45" s="374"/>
      <c r="B45" s="394"/>
      <c r="C45" s="374"/>
      <c r="D45" s="319"/>
      <c r="E45" s="275"/>
      <c r="F45" s="37"/>
      <c r="G45" s="37"/>
      <c r="H45" s="202"/>
      <c r="I45" s="202"/>
      <c r="J45" s="202"/>
    </row>
    <row r="46" ht="21.0" customHeight="1">
      <c r="A46" s="374"/>
      <c r="B46" s="394"/>
      <c r="C46" s="374"/>
      <c r="D46" s="319"/>
      <c r="E46" s="275"/>
      <c r="F46" s="37"/>
      <c r="G46" s="37"/>
      <c r="H46" s="202"/>
      <c r="I46" s="202"/>
      <c r="J46" s="202"/>
    </row>
    <row r="47" ht="21.0" customHeight="1">
      <c r="A47" s="374"/>
      <c r="B47" s="394"/>
      <c r="C47" s="374"/>
      <c r="D47" s="319"/>
      <c r="E47" s="275"/>
      <c r="F47" s="37"/>
      <c r="G47" s="37"/>
      <c r="H47" s="202"/>
      <c r="I47" s="202"/>
      <c r="J47" s="202"/>
    </row>
    <row r="48" ht="21.0" customHeight="1">
      <c r="A48" s="374"/>
      <c r="B48" s="394"/>
      <c r="C48" s="374"/>
      <c r="D48" s="319"/>
      <c r="E48" s="275"/>
      <c r="F48" s="37"/>
      <c r="G48" s="37"/>
      <c r="H48" s="202"/>
      <c r="I48" s="202"/>
      <c r="J48" s="202"/>
    </row>
    <row r="49" ht="21.0" customHeight="1">
      <c r="A49" s="374"/>
      <c r="B49" s="394"/>
      <c r="C49" s="374"/>
      <c r="D49" s="319"/>
      <c r="E49" s="275"/>
      <c r="F49" s="37"/>
      <c r="G49" s="37"/>
      <c r="H49" s="202"/>
      <c r="I49" s="202"/>
      <c r="J49" s="202"/>
    </row>
    <row r="50" ht="21.0" customHeight="1">
      <c r="A50" s="374"/>
      <c r="B50" s="394"/>
      <c r="C50" s="374"/>
      <c r="D50" s="319"/>
      <c r="E50" s="275"/>
      <c r="F50" s="37"/>
      <c r="G50" s="37"/>
      <c r="H50" s="202"/>
      <c r="I50" s="202"/>
      <c r="J50" s="202"/>
    </row>
    <row r="51" ht="21.0" customHeight="1">
      <c r="A51" s="374"/>
      <c r="B51" s="394"/>
      <c r="C51" s="374"/>
      <c r="D51" s="319"/>
      <c r="E51" s="275"/>
      <c r="F51" s="37"/>
      <c r="G51" s="37"/>
      <c r="H51" s="202"/>
      <c r="I51" s="202"/>
      <c r="J51" s="202"/>
    </row>
    <row r="52" ht="21.0" customHeight="1">
      <c r="A52" s="374"/>
      <c r="B52" s="394"/>
      <c r="C52" s="374"/>
      <c r="D52" s="319"/>
      <c r="E52" s="275"/>
      <c r="F52" s="37"/>
      <c r="G52" s="37"/>
      <c r="H52" s="202"/>
      <c r="I52" s="202"/>
      <c r="J52" s="202"/>
    </row>
    <row r="53" ht="21.0" customHeight="1">
      <c r="A53" s="374"/>
      <c r="B53" s="394"/>
      <c r="C53" s="374"/>
      <c r="D53" s="319"/>
      <c r="E53" s="275"/>
      <c r="F53" s="37"/>
      <c r="G53" s="37"/>
      <c r="H53" s="202"/>
      <c r="I53" s="202"/>
      <c r="J53" s="202"/>
    </row>
    <row r="54" ht="21.0" customHeight="1">
      <c r="A54" s="374"/>
      <c r="B54" s="394"/>
      <c r="C54" s="374"/>
      <c r="D54" s="319"/>
      <c r="E54" s="275"/>
      <c r="F54" s="37"/>
      <c r="G54" s="37"/>
      <c r="H54" s="202"/>
      <c r="I54" s="202"/>
      <c r="J54" s="202"/>
    </row>
    <row r="55" ht="21.0" customHeight="1">
      <c r="A55" s="374"/>
      <c r="B55" s="394"/>
      <c r="C55" s="374"/>
      <c r="D55" s="319"/>
      <c r="E55" s="275"/>
      <c r="F55" s="37"/>
      <c r="G55" s="37"/>
      <c r="H55" s="202"/>
      <c r="I55" s="202"/>
      <c r="J55" s="202"/>
    </row>
    <row r="56" ht="21.0" customHeight="1">
      <c r="A56" s="374"/>
      <c r="B56" s="394"/>
      <c r="C56" s="374"/>
      <c r="D56" s="319"/>
      <c r="E56" s="275"/>
      <c r="F56" s="37"/>
      <c r="G56" s="37"/>
      <c r="H56" s="202"/>
      <c r="I56" s="202"/>
      <c r="J56" s="202"/>
    </row>
    <row r="57" ht="21.0" customHeight="1">
      <c r="A57" s="374"/>
      <c r="B57" s="394"/>
      <c r="C57" s="374"/>
      <c r="D57" s="319"/>
      <c r="E57" s="275"/>
      <c r="F57" s="37"/>
      <c r="G57" s="37"/>
      <c r="H57" s="202"/>
      <c r="I57" s="202"/>
      <c r="J57" s="202"/>
    </row>
    <row r="58" ht="21.0" customHeight="1">
      <c r="A58" s="374"/>
      <c r="B58" s="394"/>
      <c r="C58" s="374"/>
      <c r="D58" s="319"/>
      <c r="E58" s="275"/>
      <c r="F58" s="37"/>
      <c r="G58" s="37"/>
      <c r="H58" s="202"/>
      <c r="I58" s="202"/>
      <c r="J58" s="202"/>
    </row>
    <row r="59" ht="21.0" customHeight="1">
      <c r="A59" s="374"/>
      <c r="B59" s="394"/>
      <c r="C59" s="374"/>
      <c r="D59" s="319"/>
      <c r="E59" s="275"/>
      <c r="F59" s="37"/>
      <c r="G59" s="37"/>
      <c r="H59" s="202"/>
      <c r="I59" s="202"/>
      <c r="J59" s="202"/>
    </row>
    <row r="60" ht="21.0" customHeight="1">
      <c r="A60" s="374"/>
      <c r="B60" s="394"/>
      <c r="C60" s="374"/>
      <c r="D60" s="319"/>
      <c r="E60" s="275"/>
      <c r="F60" s="37"/>
      <c r="G60" s="37"/>
      <c r="H60" s="202"/>
      <c r="I60" s="202"/>
      <c r="J60" s="202"/>
    </row>
    <row r="61" ht="21.0" customHeight="1">
      <c r="A61" s="374"/>
      <c r="B61" s="394"/>
      <c r="C61" s="374"/>
      <c r="D61" s="319"/>
      <c r="E61" s="275"/>
      <c r="F61" s="37"/>
      <c r="G61" s="37"/>
      <c r="H61" s="202"/>
      <c r="I61" s="202"/>
      <c r="J61" s="202"/>
    </row>
    <row r="62" ht="21.0" customHeight="1">
      <c r="A62" s="374"/>
      <c r="B62" s="394"/>
      <c r="C62" s="374"/>
      <c r="D62" s="319"/>
      <c r="E62" s="275"/>
      <c r="F62" s="37"/>
      <c r="G62" s="37"/>
      <c r="H62" s="202"/>
      <c r="I62" s="202"/>
      <c r="J62" s="202"/>
    </row>
    <row r="63" ht="21.0" customHeight="1">
      <c r="A63" s="374"/>
      <c r="B63" s="394"/>
      <c r="C63" s="374"/>
      <c r="D63" s="319"/>
      <c r="E63" s="275"/>
      <c r="F63" s="37"/>
      <c r="G63" s="37"/>
      <c r="H63" s="202"/>
      <c r="I63" s="202"/>
      <c r="J63" s="202"/>
    </row>
    <row r="64" ht="21.0" customHeight="1">
      <c r="A64" s="374"/>
      <c r="B64" s="394"/>
      <c r="C64" s="374"/>
      <c r="D64" s="319"/>
      <c r="E64" s="275"/>
      <c r="F64" s="37"/>
      <c r="G64" s="37"/>
      <c r="H64" s="202"/>
      <c r="I64" s="202"/>
      <c r="J64" s="202"/>
    </row>
    <row r="65" ht="21.0" customHeight="1">
      <c r="A65" s="374"/>
      <c r="B65" s="394"/>
      <c r="C65" s="374"/>
      <c r="D65" s="319"/>
      <c r="E65" s="275"/>
      <c r="F65" s="37"/>
      <c r="G65" s="37"/>
      <c r="H65" s="202"/>
      <c r="I65" s="202"/>
      <c r="J65" s="202"/>
    </row>
    <row r="66" ht="21.0" customHeight="1">
      <c r="A66" s="374"/>
      <c r="B66" s="394"/>
      <c r="C66" s="374"/>
      <c r="D66" s="319"/>
      <c r="E66" s="275"/>
      <c r="F66" s="37"/>
      <c r="G66" s="37"/>
      <c r="H66" s="202"/>
      <c r="I66" s="202"/>
      <c r="J66" s="202"/>
    </row>
    <row r="67" ht="21.0" customHeight="1">
      <c r="A67" s="374"/>
      <c r="B67" s="394"/>
      <c r="C67" s="374"/>
      <c r="D67" s="319"/>
      <c r="E67" s="275"/>
      <c r="F67" s="37"/>
      <c r="G67" s="37"/>
      <c r="H67" s="202"/>
      <c r="I67" s="202"/>
      <c r="J67" s="202"/>
    </row>
    <row r="68" ht="21.0" customHeight="1">
      <c r="A68" s="374"/>
      <c r="B68" s="394"/>
      <c r="C68" s="374"/>
      <c r="D68" s="319"/>
      <c r="E68" s="275"/>
      <c r="F68" s="37"/>
      <c r="G68" s="37"/>
      <c r="H68" s="202"/>
      <c r="I68" s="202"/>
      <c r="J68" s="202"/>
    </row>
    <row r="69" ht="21.0" customHeight="1">
      <c r="A69" s="374"/>
      <c r="B69" s="394"/>
      <c r="C69" s="374"/>
      <c r="D69" s="319"/>
      <c r="E69" s="275"/>
      <c r="F69" s="37"/>
      <c r="G69" s="37"/>
      <c r="H69" s="202"/>
      <c r="I69" s="202"/>
      <c r="J69" s="202"/>
    </row>
    <row r="70" ht="21.0" customHeight="1">
      <c r="A70" s="374"/>
      <c r="B70" s="394"/>
      <c r="C70" s="374"/>
      <c r="D70" s="319"/>
      <c r="E70" s="275"/>
      <c r="F70" s="37"/>
      <c r="G70" s="37"/>
      <c r="H70" s="202"/>
      <c r="I70" s="202"/>
      <c r="J70" s="202"/>
    </row>
    <row r="71" ht="21.0" customHeight="1">
      <c r="A71" s="374"/>
      <c r="B71" s="394"/>
      <c r="C71" s="374"/>
      <c r="D71" s="319"/>
      <c r="E71" s="275"/>
      <c r="F71" s="37"/>
      <c r="G71" s="37"/>
      <c r="H71" s="202"/>
      <c r="I71" s="202"/>
      <c r="J71" s="202"/>
    </row>
    <row r="72" ht="21.0" customHeight="1">
      <c r="A72" s="374"/>
      <c r="B72" s="394"/>
      <c r="C72" s="374"/>
      <c r="D72" s="319"/>
      <c r="E72" s="275"/>
      <c r="F72" s="37"/>
      <c r="G72" s="37"/>
      <c r="H72" s="202"/>
      <c r="I72" s="202"/>
      <c r="J72" s="202"/>
    </row>
    <row r="73" ht="21.0" customHeight="1">
      <c r="A73" s="374"/>
      <c r="B73" s="394"/>
      <c r="C73" s="374"/>
      <c r="D73" s="319"/>
      <c r="E73" s="275"/>
      <c r="F73" s="37"/>
      <c r="G73" s="37"/>
      <c r="H73" s="202"/>
      <c r="I73" s="202"/>
      <c r="J73" s="202"/>
    </row>
    <row r="74" ht="21.0" customHeight="1">
      <c r="A74" s="374"/>
      <c r="B74" s="394"/>
      <c r="C74" s="374"/>
      <c r="D74" s="319"/>
      <c r="E74" s="275"/>
      <c r="F74" s="37"/>
      <c r="G74" s="37"/>
      <c r="H74" s="202"/>
      <c r="I74" s="202"/>
      <c r="J74" s="202"/>
    </row>
    <row r="75" ht="21.0" customHeight="1">
      <c r="A75" s="374"/>
      <c r="B75" s="394"/>
      <c r="C75" s="374"/>
      <c r="D75" s="319"/>
      <c r="E75" s="275"/>
      <c r="F75" s="37"/>
      <c r="G75" s="37"/>
      <c r="H75" s="202"/>
      <c r="I75" s="202"/>
      <c r="J75" s="202"/>
    </row>
    <row r="76" ht="21.0" customHeight="1">
      <c r="A76" s="374"/>
      <c r="B76" s="394"/>
      <c r="C76" s="374"/>
      <c r="D76" s="319"/>
      <c r="E76" s="275"/>
      <c r="F76" s="37"/>
      <c r="G76" s="37"/>
      <c r="H76" s="202"/>
      <c r="I76" s="202"/>
      <c r="J76" s="202"/>
    </row>
    <row r="77" ht="21.0" customHeight="1">
      <c r="A77" s="374"/>
      <c r="B77" s="394"/>
      <c r="C77" s="374"/>
      <c r="D77" s="319"/>
      <c r="E77" s="275"/>
      <c r="F77" s="37"/>
      <c r="G77" s="37"/>
      <c r="H77" s="202"/>
      <c r="I77" s="202"/>
      <c r="J77" s="202"/>
    </row>
    <row r="78" ht="21.0" customHeight="1">
      <c r="A78" s="374"/>
      <c r="B78" s="394"/>
      <c r="C78" s="374"/>
      <c r="D78" s="319"/>
      <c r="E78" s="275"/>
      <c r="F78" s="37"/>
      <c r="G78" s="37"/>
      <c r="H78" s="202"/>
      <c r="I78" s="202"/>
      <c r="J78" s="202"/>
    </row>
    <row r="79" ht="21.0" customHeight="1">
      <c r="A79" s="374"/>
      <c r="B79" s="394"/>
      <c r="C79" s="374"/>
      <c r="D79" s="319"/>
      <c r="E79" s="275"/>
      <c r="F79" s="37"/>
      <c r="G79" s="37"/>
      <c r="H79" s="202"/>
      <c r="I79" s="202"/>
      <c r="J79" s="202"/>
    </row>
    <row r="80" ht="21.0" customHeight="1">
      <c r="A80" s="374"/>
      <c r="B80" s="394"/>
      <c r="C80" s="374"/>
      <c r="D80" s="319"/>
      <c r="E80" s="275"/>
      <c r="F80" s="37"/>
      <c r="G80" s="37"/>
      <c r="H80" s="202"/>
      <c r="I80" s="202"/>
      <c r="J80" s="202"/>
    </row>
    <row r="81" ht="21.0" customHeight="1">
      <c r="A81" s="374"/>
      <c r="B81" s="394"/>
      <c r="C81" s="374"/>
      <c r="D81" s="319"/>
      <c r="E81" s="275"/>
      <c r="F81" s="37"/>
      <c r="G81" s="37"/>
      <c r="H81" s="202"/>
      <c r="I81" s="202"/>
      <c r="J81" s="202"/>
    </row>
    <row r="82" ht="21.0" customHeight="1">
      <c r="A82" s="374"/>
      <c r="B82" s="394"/>
      <c r="C82" s="374"/>
      <c r="D82" s="319"/>
      <c r="E82" s="275"/>
      <c r="F82" s="37"/>
      <c r="G82" s="37"/>
      <c r="H82" s="202"/>
      <c r="I82" s="202"/>
      <c r="J82" s="202"/>
    </row>
    <row r="83" ht="21.0" customHeight="1">
      <c r="A83" s="374"/>
      <c r="B83" s="394"/>
      <c r="C83" s="374"/>
      <c r="D83" s="319"/>
      <c r="E83" s="275"/>
      <c r="F83" s="37"/>
      <c r="G83" s="37"/>
      <c r="H83" s="202"/>
      <c r="I83" s="202"/>
      <c r="J83" s="202"/>
    </row>
    <row r="84" ht="21.0" customHeight="1">
      <c r="A84" s="374"/>
      <c r="B84" s="394"/>
      <c r="C84" s="374"/>
      <c r="D84" s="319"/>
      <c r="E84" s="275"/>
      <c r="F84" s="37"/>
      <c r="G84" s="37"/>
      <c r="H84" s="202"/>
      <c r="I84" s="202"/>
      <c r="J84" s="202"/>
    </row>
    <row r="85" ht="21.0" customHeight="1">
      <c r="A85" s="374"/>
      <c r="B85" s="394"/>
      <c r="C85" s="374"/>
      <c r="D85" s="319"/>
      <c r="E85" s="275"/>
      <c r="F85" s="37"/>
      <c r="G85" s="37"/>
      <c r="H85" s="202"/>
      <c r="I85" s="202"/>
      <c r="J85" s="202"/>
    </row>
    <row r="86" ht="21.0" customHeight="1">
      <c r="A86" s="374"/>
      <c r="B86" s="394"/>
      <c r="C86" s="374"/>
      <c r="D86" s="319"/>
      <c r="E86" s="275"/>
      <c r="F86" s="37"/>
      <c r="G86" s="37"/>
      <c r="H86" s="202"/>
      <c r="I86" s="202"/>
      <c r="J86" s="202"/>
    </row>
    <row r="87" ht="21.0" customHeight="1">
      <c r="A87" s="374"/>
      <c r="B87" s="394"/>
      <c r="C87" s="374"/>
      <c r="D87" s="319"/>
      <c r="E87" s="275"/>
      <c r="F87" s="37"/>
      <c r="G87" s="37"/>
      <c r="H87" s="202"/>
      <c r="I87" s="202"/>
      <c r="J87" s="202"/>
    </row>
    <row r="88" ht="21.0" customHeight="1">
      <c r="A88" s="374"/>
      <c r="B88" s="394"/>
      <c r="C88" s="374"/>
      <c r="D88" s="319"/>
      <c r="E88" s="275"/>
      <c r="F88" s="37"/>
      <c r="G88" s="37"/>
      <c r="H88" s="202"/>
      <c r="I88" s="202"/>
      <c r="J88" s="202"/>
    </row>
    <row r="89" ht="21.0" customHeight="1">
      <c r="A89" s="374"/>
      <c r="B89" s="394"/>
      <c r="C89" s="374"/>
      <c r="D89" s="319"/>
      <c r="E89" s="275"/>
      <c r="F89" s="37"/>
      <c r="G89" s="37"/>
      <c r="H89" s="202"/>
      <c r="I89" s="202"/>
      <c r="J89" s="202"/>
    </row>
    <row r="90" ht="21.0" customHeight="1">
      <c r="A90" s="374"/>
      <c r="B90" s="394"/>
      <c r="C90" s="374"/>
      <c r="D90" s="319"/>
      <c r="E90" s="275"/>
      <c r="F90" s="37"/>
      <c r="G90" s="37"/>
      <c r="H90" s="202"/>
      <c r="I90" s="202"/>
      <c r="J90" s="202"/>
    </row>
    <row r="91" ht="21.0" customHeight="1">
      <c r="A91" s="374"/>
      <c r="B91" s="394"/>
      <c r="C91" s="374"/>
      <c r="D91" s="319"/>
      <c r="E91" s="275"/>
      <c r="F91" s="37"/>
      <c r="G91" s="37"/>
      <c r="H91" s="202"/>
      <c r="I91" s="202"/>
      <c r="J91" s="202"/>
    </row>
    <row r="92" ht="21.0" customHeight="1">
      <c r="A92" s="374"/>
      <c r="B92" s="394"/>
      <c r="C92" s="374"/>
      <c r="D92" s="319"/>
      <c r="E92" s="275"/>
      <c r="F92" s="37"/>
      <c r="G92" s="37"/>
      <c r="H92" s="202"/>
      <c r="I92" s="202"/>
      <c r="J92" s="202"/>
    </row>
    <row r="93" ht="21.0" customHeight="1">
      <c r="A93" s="374"/>
      <c r="B93" s="394"/>
      <c r="C93" s="374"/>
      <c r="D93" s="319"/>
      <c r="E93" s="275"/>
      <c r="F93" s="37"/>
      <c r="G93" s="37"/>
      <c r="H93" s="202"/>
      <c r="I93" s="202"/>
      <c r="J93" s="202"/>
    </row>
    <row r="94" ht="21.0" customHeight="1">
      <c r="A94" s="374"/>
      <c r="B94" s="394"/>
      <c r="C94" s="374"/>
      <c r="D94" s="319"/>
      <c r="E94" s="275"/>
      <c r="F94" s="37"/>
      <c r="G94" s="37"/>
      <c r="H94" s="202"/>
      <c r="I94" s="202"/>
      <c r="J94" s="202"/>
    </row>
    <row r="95" ht="21.0" customHeight="1">
      <c r="A95" s="374"/>
      <c r="B95" s="394"/>
      <c r="C95" s="374"/>
      <c r="D95" s="319"/>
      <c r="E95" s="275"/>
      <c r="F95" s="37"/>
      <c r="G95" s="37"/>
      <c r="H95" s="202"/>
      <c r="I95" s="202"/>
      <c r="J95" s="202"/>
    </row>
    <row r="96" ht="21.0" customHeight="1">
      <c r="A96" s="374"/>
      <c r="B96" s="394"/>
      <c r="C96" s="374"/>
      <c r="D96" s="319"/>
      <c r="E96" s="275"/>
      <c r="F96" s="37"/>
      <c r="G96" s="37"/>
      <c r="H96" s="202"/>
      <c r="I96" s="202"/>
      <c r="J96" s="202"/>
    </row>
    <row r="97" ht="21.0" customHeight="1">
      <c r="A97" s="374"/>
      <c r="B97" s="394"/>
      <c r="C97" s="374"/>
      <c r="D97" s="319"/>
      <c r="E97" s="275"/>
      <c r="F97" s="37"/>
      <c r="G97" s="37"/>
      <c r="H97" s="202"/>
      <c r="I97" s="202"/>
      <c r="J97" s="202"/>
    </row>
    <row r="98" ht="21.0" customHeight="1">
      <c r="A98" s="374"/>
      <c r="B98" s="394"/>
      <c r="C98" s="374"/>
      <c r="D98" s="319"/>
      <c r="E98" s="275"/>
      <c r="F98" s="37"/>
      <c r="G98" s="37"/>
      <c r="H98" s="202"/>
      <c r="I98" s="202"/>
      <c r="J98" s="202"/>
    </row>
    <row r="99" ht="21.0" customHeight="1">
      <c r="A99" s="374"/>
      <c r="B99" s="394"/>
      <c r="C99" s="374"/>
      <c r="D99" s="319"/>
      <c r="E99" s="275"/>
      <c r="F99" s="37"/>
      <c r="G99" s="37"/>
      <c r="H99" s="202"/>
      <c r="I99" s="202"/>
      <c r="J99" s="202"/>
    </row>
    <row r="100" ht="21.0" customHeight="1">
      <c r="A100" s="374"/>
      <c r="B100" s="394"/>
      <c r="C100" s="374"/>
      <c r="D100" s="319"/>
      <c r="E100" s="275"/>
      <c r="F100" s="37"/>
      <c r="G100" s="37"/>
      <c r="H100" s="202"/>
      <c r="I100" s="202"/>
      <c r="J100" s="202"/>
    </row>
    <row r="101" ht="21.0" customHeight="1">
      <c r="A101" s="374"/>
      <c r="B101" s="394"/>
      <c r="C101" s="374"/>
      <c r="D101" s="319"/>
      <c r="E101" s="275"/>
      <c r="F101" s="37"/>
      <c r="G101" s="37"/>
      <c r="H101" s="202"/>
      <c r="I101" s="202"/>
      <c r="J101" s="202"/>
    </row>
    <row r="102" ht="21.0" customHeight="1">
      <c r="A102" s="374"/>
      <c r="B102" s="394"/>
      <c r="C102" s="374"/>
      <c r="D102" s="319"/>
      <c r="E102" s="275"/>
      <c r="F102" s="37"/>
      <c r="G102" s="37"/>
      <c r="H102" s="202"/>
      <c r="I102" s="202"/>
      <c r="J102" s="202"/>
    </row>
    <row r="103" ht="21.0" customHeight="1">
      <c r="A103" s="374"/>
      <c r="B103" s="394"/>
      <c r="C103" s="374"/>
      <c r="D103" s="319"/>
      <c r="E103" s="275"/>
      <c r="F103" s="37"/>
      <c r="G103" s="37"/>
      <c r="H103" s="202"/>
      <c r="I103" s="202"/>
      <c r="J103" s="202"/>
    </row>
    <row r="104" ht="21.0" customHeight="1">
      <c r="A104" s="374"/>
      <c r="B104" s="394"/>
      <c r="C104" s="374"/>
      <c r="D104" s="319"/>
      <c r="E104" s="275"/>
      <c r="F104" s="37"/>
      <c r="G104" s="37"/>
      <c r="H104" s="202"/>
      <c r="I104" s="202"/>
      <c r="J104" s="202"/>
    </row>
    <row r="105" ht="21.0" customHeight="1">
      <c r="A105" s="374"/>
      <c r="B105" s="394"/>
      <c r="C105" s="374"/>
      <c r="D105" s="319"/>
      <c r="E105" s="275"/>
      <c r="F105" s="37"/>
      <c r="G105" s="37"/>
      <c r="H105" s="202"/>
      <c r="I105" s="202"/>
      <c r="J105" s="202"/>
    </row>
    <row r="106" ht="21.0" customHeight="1">
      <c r="A106" s="374"/>
      <c r="B106" s="394"/>
      <c r="C106" s="374"/>
      <c r="D106" s="319"/>
      <c r="E106" s="275"/>
      <c r="F106" s="37"/>
      <c r="G106" s="37"/>
      <c r="H106" s="202"/>
      <c r="I106" s="202"/>
      <c r="J106" s="202"/>
    </row>
    <row r="107" ht="21.0" customHeight="1">
      <c r="A107" s="374"/>
      <c r="B107" s="394"/>
      <c r="C107" s="374"/>
      <c r="D107" s="319"/>
      <c r="E107" s="275"/>
      <c r="F107" s="37"/>
      <c r="G107" s="37"/>
      <c r="H107" s="202"/>
      <c r="I107" s="202"/>
      <c r="J107" s="202"/>
    </row>
    <row r="108" ht="21.0" customHeight="1">
      <c r="A108" s="374"/>
      <c r="B108" s="394"/>
      <c r="C108" s="374"/>
      <c r="D108" s="319"/>
      <c r="E108" s="275"/>
      <c r="F108" s="37"/>
      <c r="G108" s="37"/>
      <c r="H108" s="202"/>
      <c r="I108" s="202"/>
      <c r="J108" s="202"/>
    </row>
    <row r="109" ht="21.0" customHeight="1">
      <c r="A109" s="374"/>
      <c r="B109" s="394"/>
      <c r="C109" s="374"/>
      <c r="D109" s="319"/>
      <c r="E109" s="275"/>
      <c r="F109" s="37"/>
      <c r="G109" s="37"/>
      <c r="H109" s="202"/>
      <c r="I109" s="202"/>
      <c r="J109" s="202"/>
    </row>
    <row r="110" ht="21.0" customHeight="1">
      <c r="A110" s="374"/>
      <c r="B110" s="394"/>
      <c r="C110" s="374"/>
      <c r="D110" s="319"/>
      <c r="E110" s="275"/>
      <c r="F110" s="37"/>
      <c r="G110" s="37"/>
      <c r="H110" s="202"/>
      <c r="I110" s="202"/>
      <c r="J110" s="202"/>
    </row>
    <row r="111" ht="21.0" customHeight="1">
      <c r="A111" s="374"/>
      <c r="B111" s="394"/>
      <c r="C111" s="374"/>
      <c r="D111" s="319"/>
      <c r="E111" s="275"/>
      <c r="F111" s="37"/>
      <c r="G111" s="37"/>
      <c r="H111" s="202"/>
      <c r="I111" s="202"/>
      <c r="J111" s="202"/>
    </row>
    <row r="112" ht="21.0" customHeight="1">
      <c r="A112" s="374"/>
      <c r="B112" s="394"/>
      <c r="C112" s="374"/>
      <c r="D112" s="319"/>
      <c r="E112" s="275"/>
      <c r="F112" s="37"/>
      <c r="G112" s="37"/>
      <c r="H112" s="202"/>
      <c r="I112" s="202"/>
      <c r="J112" s="202"/>
    </row>
    <row r="113" ht="21.0" customHeight="1">
      <c r="A113" s="374"/>
      <c r="B113" s="394"/>
      <c r="C113" s="374"/>
      <c r="D113" s="319"/>
      <c r="E113" s="275"/>
      <c r="F113" s="37"/>
      <c r="G113" s="37"/>
      <c r="H113" s="202"/>
      <c r="I113" s="202"/>
      <c r="J113" s="202"/>
    </row>
    <row r="114" ht="21.0" customHeight="1">
      <c r="A114" s="374"/>
      <c r="B114" s="394"/>
      <c r="C114" s="374"/>
      <c r="D114" s="319"/>
      <c r="E114" s="275"/>
      <c r="F114" s="37"/>
      <c r="G114" s="37"/>
      <c r="H114" s="202"/>
      <c r="I114" s="202"/>
      <c r="J114" s="202"/>
    </row>
    <row r="115" ht="21.0" customHeight="1">
      <c r="A115" s="374"/>
      <c r="B115" s="394"/>
      <c r="C115" s="374"/>
      <c r="D115" s="319"/>
      <c r="E115" s="275"/>
      <c r="F115" s="37"/>
      <c r="G115" s="37"/>
      <c r="H115" s="202"/>
      <c r="I115" s="202"/>
      <c r="J115" s="202"/>
    </row>
    <row r="116" ht="21.0" customHeight="1">
      <c r="A116" s="374"/>
      <c r="B116" s="394"/>
      <c r="C116" s="374"/>
      <c r="D116" s="319"/>
      <c r="E116" s="275"/>
      <c r="F116" s="37"/>
      <c r="G116" s="37"/>
      <c r="H116" s="202"/>
      <c r="I116" s="202"/>
      <c r="J116" s="202"/>
    </row>
    <row r="117" ht="21.0" customHeight="1">
      <c r="A117" s="374"/>
      <c r="B117" s="394"/>
      <c r="C117" s="374"/>
      <c r="D117" s="319"/>
      <c r="E117" s="275"/>
      <c r="F117" s="37"/>
      <c r="G117" s="37"/>
      <c r="H117" s="202"/>
      <c r="I117" s="202"/>
      <c r="J117" s="202"/>
    </row>
    <row r="118" ht="21.0" customHeight="1">
      <c r="A118" s="374"/>
      <c r="B118" s="394"/>
      <c r="C118" s="374"/>
      <c r="D118" s="319"/>
      <c r="E118" s="275"/>
      <c r="F118" s="37"/>
      <c r="G118" s="37"/>
      <c r="H118" s="202"/>
      <c r="I118" s="202"/>
      <c r="J118" s="202"/>
    </row>
    <row r="119" ht="21.0" customHeight="1">
      <c r="A119" s="374"/>
      <c r="B119" s="394"/>
      <c r="C119" s="374"/>
      <c r="D119" s="319"/>
      <c r="E119" s="275"/>
      <c r="F119" s="37"/>
      <c r="G119" s="37"/>
      <c r="H119" s="202"/>
      <c r="I119" s="202"/>
      <c r="J119" s="202"/>
    </row>
    <row r="120" ht="21.0" customHeight="1">
      <c r="A120" s="374"/>
      <c r="B120" s="394"/>
      <c r="C120" s="374"/>
      <c r="D120" s="319"/>
      <c r="E120" s="275"/>
      <c r="F120" s="37"/>
      <c r="G120" s="37"/>
      <c r="H120" s="202"/>
      <c r="I120" s="202"/>
      <c r="J120" s="202"/>
    </row>
    <row r="121" ht="21.0" customHeight="1">
      <c r="A121" s="374"/>
      <c r="B121" s="394"/>
      <c r="C121" s="374"/>
      <c r="D121" s="319"/>
      <c r="E121" s="275"/>
      <c r="F121" s="37"/>
      <c r="G121" s="37"/>
      <c r="H121" s="202"/>
      <c r="I121" s="202"/>
      <c r="J121" s="202"/>
    </row>
    <row r="122" ht="21.0" customHeight="1">
      <c r="A122" s="374"/>
      <c r="B122" s="394"/>
      <c r="C122" s="374"/>
      <c r="D122" s="319"/>
      <c r="E122" s="275"/>
      <c r="F122" s="37"/>
      <c r="G122" s="37"/>
      <c r="H122" s="202"/>
      <c r="I122" s="202"/>
      <c r="J122" s="202"/>
    </row>
    <row r="123" ht="21.0" customHeight="1">
      <c r="A123" s="374"/>
      <c r="B123" s="394"/>
      <c r="C123" s="374"/>
      <c r="D123" s="319"/>
      <c r="E123" s="275"/>
      <c r="F123" s="37"/>
      <c r="G123" s="37"/>
      <c r="H123" s="202"/>
      <c r="I123" s="202"/>
      <c r="J123" s="202"/>
    </row>
    <row r="124" ht="21.0" customHeight="1">
      <c r="A124" s="374"/>
      <c r="B124" s="394"/>
      <c r="C124" s="374"/>
      <c r="D124" s="319"/>
      <c r="E124" s="275"/>
      <c r="F124" s="37"/>
      <c r="G124" s="37"/>
      <c r="H124" s="202"/>
      <c r="I124" s="202"/>
      <c r="J124" s="202"/>
    </row>
    <row r="125" ht="21.0" customHeight="1">
      <c r="A125" s="374"/>
      <c r="B125" s="394"/>
      <c r="C125" s="374"/>
      <c r="D125" s="319"/>
      <c r="E125" s="275"/>
      <c r="F125" s="37"/>
      <c r="G125" s="37"/>
      <c r="H125" s="202"/>
      <c r="I125" s="202"/>
      <c r="J125" s="202"/>
    </row>
    <row r="126" ht="21.0" customHeight="1">
      <c r="A126" s="374"/>
      <c r="B126" s="394"/>
      <c r="C126" s="374"/>
      <c r="D126" s="319"/>
      <c r="E126" s="275"/>
      <c r="F126" s="37"/>
      <c r="G126" s="37"/>
      <c r="H126" s="202"/>
      <c r="I126" s="202"/>
      <c r="J126" s="202"/>
    </row>
    <row r="127" ht="21.0" customHeight="1">
      <c r="A127" s="374"/>
      <c r="B127" s="394"/>
      <c r="C127" s="374"/>
      <c r="D127" s="319"/>
      <c r="E127" s="275"/>
      <c r="F127" s="37"/>
      <c r="G127" s="37"/>
      <c r="H127" s="202"/>
      <c r="I127" s="202"/>
      <c r="J127" s="202"/>
    </row>
    <row r="128" ht="21.0" customHeight="1">
      <c r="A128" s="374"/>
      <c r="B128" s="394"/>
      <c r="C128" s="374"/>
      <c r="D128" s="319"/>
      <c r="E128" s="275"/>
      <c r="F128" s="37"/>
      <c r="G128" s="37"/>
      <c r="H128" s="202"/>
      <c r="I128" s="202"/>
      <c r="J128" s="202"/>
    </row>
    <row r="129" ht="21.0" customHeight="1">
      <c r="A129" s="374"/>
      <c r="B129" s="394"/>
      <c r="C129" s="374"/>
      <c r="D129" s="319"/>
      <c r="E129" s="275"/>
      <c r="F129" s="37"/>
      <c r="G129" s="37"/>
      <c r="H129" s="202"/>
      <c r="I129" s="202"/>
      <c r="J129" s="202"/>
    </row>
    <row r="130" ht="21.0" customHeight="1">
      <c r="A130" s="374"/>
      <c r="B130" s="394"/>
      <c r="C130" s="374"/>
      <c r="D130" s="319"/>
      <c r="E130" s="275"/>
      <c r="F130" s="37"/>
      <c r="G130" s="37"/>
      <c r="H130" s="202"/>
      <c r="I130" s="202"/>
      <c r="J130" s="202"/>
    </row>
    <row r="131" ht="21.0" customHeight="1">
      <c r="A131" s="374"/>
      <c r="B131" s="394"/>
      <c r="C131" s="374"/>
      <c r="D131" s="319"/>
      <c r="E131" s="275"/>
      <c r="F131" s="37"/>
      <c r="G131" s="37"/>
      <c r="H131" s="202"/>
      <c r="I131" s="202"/>
      <c r="J131" s="202"/>
    </row>
    <row r="132" ht="21.0" customHeight="1">
      <c r="A132" s="374"/>
      <c r="B132" s="394"/>
      <c r="C132" s="374"/>
      <c r="D132" s="319"/>
      <c r="E132" s="275"/>
      <c r="F132" s="37"/>
      <c r="G132" s="37"/>
      <c r="H132" s="202"/>
      <c r="I132" s="202"/>
      <c r="J132" s="202"/>
    </row>
    <row r="133" ht="21.0" customHeight="1">
      <c r="A133" s="374"/>
      <c r="B133" s="394"/>
      <c r="C133" s="374"/>
      <c r="D133" s="319"/>
      <c r="E133" s="275"/>
      <c r="F133" s="37"/>
      <c r="G133" s="37"/>
      <c r="H133" s="202"/>
      <c r="I133" s="202"/>
      <c r="J133" s="202"/>
    </row>
    <row r="134" ht="21.0" customHeight="1">
      <c r="A134" s="374"/>
      <c r="B134" s="394"/>
      <c r="C134" s="374"/>
      <c r="D134" s="319"/>
      <c r="E134" s="275"/>
      <c r="F134" s="37"/>
      <c r="G134" s="37"/>
      <c r="H134" s="202"/>
      <c r="I134" s="202"/>
      <c r="J134" s="202"/>
    </row>
    <row r="135" ht="21.0" customHeight="1">
      <c r="A135" s="374"/>
      <c r="B135" s="394"/>
      <c r="C135" s="374"/>
      <c r="D135" s="319"/>
      <c r="E135" s="275"/>
      <c r="F135" s="37"/>
      <c r="G135" s="37"/>
      <c r="H135" s="202"/>
      <c r="I135" s="202"/>
      <c r="J135" s="202"/>
    </row>
    <row r="136" ht="21.0" customHeight="1">
      <c r="A136" s="374"/>
      <c r="B136" s="394"/>
      <c r="C136" s="374"/>
      <c r="D136" s="319"/>
      <c r="E136" s="275"/>
      <c r="F136" s="37"/>
      <c r="G136" s="37"/>
      <c r="H136" s="202"/>
      <c r="I136" s="202"/>
      <c r="J136" s="202"/>
    </row>
    <row r="137" ht="21.0" customHeight="1">
      <c r="A137" s="374"/>
      <c r="B137" s="394"/>
      <c r="C137" s="374"/>
      <c r="D137" s="319"/>
      <c r="E137" s="275"/>
      <c r="F137" s="37"/>
      <c r="G137" s="37"/>
      <c r="H137" s="202"/>
      <c r="I137" s="202"/>
      <c r="J137" s="202"/>
    </row>
    <row r="138" ht="21.0" customHeight="1">
      <c r="A138" s="374"/>
      <c r="B138" s="394"/>
      <c r="C138" s="374"/>
      <c r="D138" s="319"/>
      <c r="E138" s="275"/>
      <c r="F138" s="37"/>
      <c r="G138" s="37"/>
      <c r="H138" s="202"/>
      <c r="I138" s="202"/>
      <c r="J138" s="202"/>
    </row>
    <row r="139" ht="21.0" customHeight="1">
      <c r="A139" s="374"/>
      <c r="B139" s="394"/>
      <c r="C139" s="374"/>
      <c r="D139" s="319"/>
      <c r="E139" s="275"/>
      <c r="F139" s="37"/>
      <c r="G139" s="37"/>
      <c r="H139" s="202"/>
      <c r="I139" s="202"/>
      <c r="J139" s="202"/>
    </row>
    <row r="140" ht="21.0" customHeight="1">
      <c r="A140" s="374"/>
      <c r="B140" s="394"/>
      <c r="C140" s="374"/>
      <c r="D140" s="319"/>
      <c r="E140" s="275"/>
      <c r="F140" s="37"/>
      <c r="G140" s="37"/>
      <c r="H140" s="202"/>
      <c r="I140" s="202"/>
      <c r="J140" s="202"/>
    </row>
    <row r="141" ht="21.0" customHeight="1">
      <c r="A141" s="374"/>
      <c r="B141" s="394"/>
      <c r="C141" s="374"/>
      <c r="D141" s="319"/>
      <c r="E141" s="275"/>
      <c r="F141" s="37"/>
      <c r="G141" s="37"/>
      <c r="H141" s="202"/>
      <c r="I141" s="202"/>
      <c r="J141" s="202"/>
    </row>
    <row r="142" ht="21.0" customHeight="1">
      <c r="A142" s="374"/>
      <c r="B142" s="394"/>
      <c r="C142" s="374"/>
      <c r="D142" s="319"/>
      <c r="E142" s="275"/>
      <c r="F142" s="37"/>
      <c r="G142" s="37"/>
      <c r="H142" s="202"/>
      <c r="I142" s="202"/>
      <c r="J142" s="202"/>
    </row>
    <row r="143" ht="21.0" customHeight="1">
      <c r="A143" s="374"/>
      <c r="B143" s="394"/>
      <c r="C143" s="374"/>
      <c r="D143" s="319"/>
      <c r="E143" s="275"/>
      <c r="F143" s="37"/>
      <c r="G143" s="37"/>
      <c r="H143" s="202"/>
      <c r="I143" s="202"/>
      <c r="J143" s="202"/>
    </row>
    <row r="144" ht="21.0" customHeight="1">
      <c r="A144" s="374"/>
      <c r="B144" s="394"/>
      <c r="C144" s="374"/>
      <c r="D144" s="319"/>
      <c r="E144" s="275"/>
      <c r="F144" s="37"/>
      <c r="G144" s="37"/>
      <c r="H144" s="202"/>
      <c r="I144" s="202"/>
      <c r="J144" s="202"/>
    </row>
    <row r="145" ht="21.0" customHeight="1">
      <c r="A145" s="374"/>
      <c r="B145" s="394"/>
      <c r="C145" s="374"/>
      <c r="D145" s="319"/>
      <c r="E145" s="275"/>
      <c r="F145" s="37"/>
      <c r="G145" s="37"/>
      <c r="H145" s="202"/>
      <c r="I145" s="202"/>
      <c r="J145" s="202"/>
    </row>
    <row r="146" ht="21.0" customHeight="1">
      <c r="A146" s="374"/>
      <c r="B146" s="394"/>
      <c r="C146" s="374"/>
      <c r="D146" s="319"/>
      <c r="E146" s="275"/>
      <c r="F146" s="37"/>
      <c r="G146" s="37"/>
      <c r="H146" s="202"/>
      <c r="I146" s="202"/>
      <c r="J146" s="202"/>
    </row>
    <row r="147" ht="21.0" customHeight="1">
      <c r="A147" s="374"/>
      <c r="B147" s="394"/>
      <c r="C147" s="374"/>
      <c r="D147" s="319"/>
      <c r="E147" s="275"/>
      <c r="F147" s="37"/>
      <c r="G147" s="37"/>
      <c r="H147" s="202"/>
      <c r="I147" s="202"/>
      <c r="J147" s="202"/>
    </row>
    <row r="148" ht="21.0" customHeight="1">
      <c r="A148" s="374"/>
      <c r="B148" s="394"/>
      <c r="C148" s="374"/>
      <c r="D148" s="319"/>
      <c r="E148" s="275"/>
      <c r="F148" s="37"/>
      <c r="G148" s="37"/>
      <c r="H148" s="202"/>
      <c r="I148" s="202"/>
      <c r="J148" s="202"/>
    </row>
    <row r="149" ht="21.0" customHeight="1">
      <c r="A149" s="374"/>
      <c r="B149" s="394"/>
      <c r="C149" s="374"/>
      <c r="D149" s="319"/>
      <c r="E149" s="275"/>
      <c r="F149" s="37"/>
      <c r="G149" s="37"/>
      <c r="H149" s="202"/>
      <c r="I149" s="202"/>
      <c r="J149" s="202"/>
    </row>
    <row r="150" ht="21.0" customHeight="1">
      <c r="A150" s="374"/>
      <c r="B150" s="394"/>
      <c r="C150" s="374"/>
      <c r="D150" s="319"/>
      <c r="E150" s="275"/>
      <c r="F150" s="37"/>
      <c r="G150" s="37"/>
      <c r="H150" s="202"/>
      <c r="I150" s="202"/>
      <c r="J150" s="202"/>
    </row>
    <row r="151" ht="21.0" customHeight="1">
      <c r="A151" s="374"/>
      <c r="B151" s="394"/>
      <c r="C151" s="374"/>
      <c r="D151" s="319"/>
      <c r="E151" s="275"/>
      <c r="F151" s="37"/>
      <c r="G151" s="37"/>
      <c r="H151" s="202"/>
      <c r="I151" s="202"/>
      <c r="J151" s="202"/>
    </row>
    <row r="152" ht="21.0" customHeight="1">
      <c r="A152" s="374"/>
      <c r="B152" s="394"/>
      <c r="C152" s="374"/>
      <c r="D152" s="319"/>
      <c r="E152" s="275"/>
      <c r="F152" s="37"/>
      <c r="G152" s="37"/>
      <c r="H152" s="202"/>
      <c r="I152" s="202"/>
      <c r="J152" s="202"/>
    </row>
    <row r="153" ht="21.0" customHeight="1">
      <c r="A153" s="374"/>
      <c r="B153" s="394"/>
      <c r="C153" s="374"/>
      <c r="D153" s="319"/>
      <c r="E153" s="275"/>
      <c r="F153" s="37"/>
      <c r="G153" s="37"/>
      <c r="H153" s="202"/>
      <c r="I153" s="202"/>
      <c r="J153" s="202"/>
    </row>
    <row r="154" ht="21.0" customHeight="1">
      <c r="A154" s="374"/>
      <c r="B154" s="394"/>
      <c r="C154" s="374"/>
      <c r="D154" s="319"/>
      <c r="E154" s="275"/>
      <c r="F154" s="37"/>
      <c r="G154" s="37"/>
      <c r="H154" s="202"/>
      <c r="I154" s="202"/>
      <c r="J154" s="202"/>
    </row>
    <row r="155" ht="21.0" customHeight="1">
      <c r="A155" s="374"/>
      <c r="B155" s="394"/>
      <c r="C155" s="374"/>
      <c r="D155" s="319"/>
      <c r="E155" s="275"/>
      <c r="F155" s="37"/>
      <c r="G155" s="37"/>
      <c r="H155" s="202"/>
      <c r="I155" s="202"/>
      <c r="J155" s="202"/>
    </row>
  </sheetData>
  <mergeCells count="4">
    <mergeCell ref="A2:C2"/>
    <mergeCell ref="D2:E2"/>
    <mergeCell ref="F2:G2"/>
    <mergeCell ref="I2:J2"/>
  </mergeCells>
  <conditionalFormatting sqref="E4:E155">
    <cfRule type="expression" dxfId="0" priority="1">
      <formula>NOT(COUNTIF(INDIRECT("Analysis Services!"&amp;"F$4:F"),E4)&gt;0)*NOT(ISBLANK(E4))</formula>
    </cfRule>
  </conditionalFormatting>
  <conditionalFormatting sqref="D4:D155">
    <cfRule type="expression" dxfId="0" priority="2">
      <formula>NOT(COUNTIF(INDIRECT("Analysis Services!"&amp;"C$4:C"),D4)&gt;0)*NOT(ISBLANK(D4))</formula>
    </cfRule>
  </conditionalFormatting>
  <conditionalFormatting sqref="C4:C155">
    <cfRule type="expression" dxfId="0" priority="3">
      <formula>NOT(COUNTIF(INDIRECT("Sample Types!"&amp;"A$4:A"),C4)&gt;0)*NOT(ISBLANK(C4))</formula>
    </cfRule>
  </conditionalFormatting>
  <conditionalFormatting sqref="B4:B155">
    <cfRule type="expression" dxfId="1" priority="4">
      <formula>NOT(COUNTIF(INDIRECT("Clients!"&amp;"A$4:A"),B4)&gt;0)*NOT(ISBLANK(B4))</formula>
    </cfRule>
  </conditionalFormatting>
  <conditionalFormatting sqref="A1:J1">
    <cfRule type="containsBlanks" dxfId="0" priority="5">
      <formula>LEN(TRIM(A1))=0</formula>
    </cfRule>
  </conditionalFormatting>
  <dataValidations>
    <dataValidation type="list" allowBlank="1" showErrorMessage="1" sqref="D4:D155">
      <formula1>'Analysis Services'!$C$4:$C155</formula1>
    </dataValidation>
    <dataValidation type="list" allowBlank="1" showErrorMessage="1" sqref="E4:E155">
      <formula1>'Analysis Services'!$F$4:$F155</formula1>
    </dataValidation>
    <dataValidation type="decimal" allowBlank="1" showDropDown="1" sqref="F4:G155">
      <formula1>-9.9999999E7</formula1>
      <formula2>9.9999999E7</formula2>
    </dataValidation>
    <dataValidation type="list" allowBlank="1" showInputMessage="1" showErrorMessage="1" prompt="Select a Sample Type or Product - Please select a valid  Sample Type from the list. The list is maintained on the 'Sample Types' sheet." sqref="C4:C155">
      <formula1>'Sample Types'!$A$4:$A155</formula1>
    </dataValidation>
    <dataValidation type="list" allowBlank="1" showInputMessage="1" showErrorMessage="1" prompt="Select a Client if the Profile belongs to a specific Client - Leave this field blank if it is a general 'lab' profile that can be used by all clients.  The Client list used in the selection list is maintained on the 'Clients' sheet" sqref="B4:B155">
      <formula1>Clients!$A$4:$A155</formula1>
    </dataValidation>
  </dataValidations>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0.57"/>
    <col customWidth="1" min="2" max="2" width="33.14"/>
    <col customWidth="1" min="3" max="3" width="36.71"/>
    <col customWidth="1" min="4" max="4" width="21.43"/>
    <col customWidth="1" min="5" max="5" width="13.0"/>
    <col customWidth="1" min="6" max="6" width="12.71"/>
    <col customWidth="1" min="7" max="7" width="16.86"/>
    <col customWidth="1" min="8" max="8" width="26.29"/>
  </cols>
  <sheetData>
    <row r="1" ht="24.75" hidden="1" customHeight="1" outlineLevel="1">
      <c r="A1" s="312" t="s">
        <v>167</v>
      </c>
      <c r="B1" s="312" t="s">
        <v>60</v>
      </c>
      <c r="C1" s="309" t="s">
        <v>61</v>
      </c>
      <c r="D1" s="309" t="s">
        <v>866</v>
      </c>
      <c r="E1" s="118" t="s">
        <v>867</v>
      </c>
      <c r="F1" s="396" t="s">
        <v>808</v>
      </c>
      <c r="G1" s="397" t="s">
        <v>810</v>
      </c>
      <c r="H1" s="397"/>
    </row>
    <row r="2" ht="37.5" customHeight="1" collapsed="1">
      <c r="A2" s="343" t="str">
        <f>HYPERLINK("https://www.bikalims.org/manual/8-analysis-templates/index_html","Analysis Profiles")</f>
        <v>Analysis Profiles</v>
      </c>
      <c r="B2" s="398" t="s">
        <v>868</v>
      </c>
      <c r="C2" s="399"/>
      <c r="D2" s="399"/>
      <c r="E2" s="400"/>
      <c r="F2" s="320"/>
      <c r="G2" s="401"/>
      <c r="H2" s="101" t="str">
        <f>HYPERLINK("https://www.bikalabs.com","Creative Commons BYSA
Bika Lab Systems")</f>
        <v>Creative Commons BYSA
Bika Lab Systems</v>
      </c>
    </row>
    <row r="3" ht="24.0" customHeight="1">
      <c r="A3" s="158" t="s">
        <v>331</v>
      </c>
      <c r="B3" s="127" t="s">
        <v>64</v>
      </c>
      <c r="C3" s="150" t="s">
        <v>2</v>
      </c>
      <c r="D3" s="154" t="s">
        <v>775</v>
      </c>
      <c r="E3" s="158" t="s">
        <v>869</v>
      </c>
      <c r="F3" s="158" t="s">
        <v>808</v>
      </c>
      <c r="G3" s="127" t="s">
        <v>85</v>
      </c>
      <c r="H3" s="23"/>
    </row>
    <row r="4" ht="18.0" customHeight="1">
      <c r="A4" s="402"/>
      <c r="B4" s="39"/>
      <c r="C4" s="39"/>
      <c r="D4" s="39"/>
      <c r="E4" s="373"/>
      <c r="F4" s="403"/>
      <c r="G4" s="404"/>
      <c r="H4" s="404"/>
    </row>
    <row r="5" ht="21.0" customHeight="1">
      <c r="A5" s="402"/>
      <c r="B5" s="39"/>
      <c r="C5" s="39"/>
      <c r="D5" s="39"/>
      <c r="E5" s="373"/>
      <c r="F5" s="403"/>
      <c r="G5" s="404"/>
      <c r="H5" s="404"/>
    </row>
    <row r="6" ht="18.0" customHeight="1">
      <c r="A6" s="402"/>
      <c r="B6" s="39"/>
      <c r="C6" s="39"/>
      <c r="D6" s="39"/>
      <c r="E6" s="373"/>
      <c r="F6" s="403"/>
      <c r="G6" s="404"/>
      <c r="H6" s="404"/>
    </row>
    <row r="7" ht="18.0" customHeight="1">
      <c r="A7" s="402"/>
      <c r="B7" s="39"/>
      <c r="C7" s="39"/>
      <c r="D7" s="39"/>
      <c r="E7" s="373"/>
      <c r="F7" s="403"/>
      <c r="G7" s="404"/>
      <c r="H7" s="404"/>
    </row>
    <row r="8" ht="18.0" customHeight="1">
      <c r="A8" s="402"/>
      <c r="B8" s="39"/>
      <c r="C8" s="39"/>
      <c r="D8" s="39"/>
      <c r="E8" s="373"/>
      <c r="F8" s="403"/>
      <c r="G8" s="404"/>
      <c r="H8" s="404"/>
    </row>
    <row r="9" ht="18.0" customHeight="1">
      <c r="A9" s="402"/>
      <c r="B9" s="39"/>
      <c r="C9" s="39"/>
      <c r="D9" s="39"/>
      <c r="E9" s="373"/>
      <c r="F9" s="403"/>
      <c r="G9" s="404"/>
      <c r="H9" s="404"/>
    </row>
    <row r="10" ht="18.0" customHeight="1">
      <c r="A10" s="402"/>
      <c r="B10" s="39"/>
      <c r="C10" s="39"/>
      <c r="D10" s="39"/>
      <c r="E10" s="373"/>
      <c r="F10" s="403"/>
      <c r="G10" s="404"/>
      <c r="H10" s="404"/>
    </row>
    <row r="11" ht="18.0" customHeight="1">
      <c r="A11" s="402"/>
      <c r="B11" s="39"/>
      <c r="C11" s="39"/>
      <c r="D11" s="39"/>
      <c r="E11" s="373"/>
      <c r="F11" s="403"/>
      <c r="G11" s="404"/>
      <c r="H11" s="404"/>
    </row>
    <row r="12" ht="18.0" customHeight="1">
      <c r="A12" s="402"/>
      <c r="B12" s="39"/>
      <c r="C12" s="39"/>
      <c r="D12" s="39"/>
      <c r="E12" s="373"/>
      <c r="F12" s="403"/>
      <c r="G12" s="404"/>
      <c r="H12" s="404"/>
    </row>
    <row r="13" ht="18.0" customHeight="1">
      <c r="A13" s="402"/>
      <c r="B13" s="39"/>
      <c r="C13" s="39"/>
      <c r="D13" s="39"/>
      <c r="E13" s="373"/>
      <c r="F13" s="403"/>
      <c r="G13" s="404"/>
      <c r="H13" s="404"/>
    </row>
    <row r="14" ht="18.0" customHeight="1">
      <c r="A14" s="402"/>
      <c r="B14" s="39"/>
      <c r="C14" s="39"/>
      <c r="D14" s="39"/>
      <c r="E14" s="373"/>
      <c r="F14" s="403"/>
      <c r="G14" s="404"/>
      <c r="H14" s="404"/>
    </row>
    <row r="15" ht="18.0" customHeight="1">
      <c r="A15" s="402"/>
      <c r="B15" s="39"/>
      <c r="C15" s="39"/>
      <c r="D15" s="39"/>
      <c r="E15" s="373"/>
      <c r="F15" s="403"/>
      <c r="G15" s="404"/>
      <c r="H15" s="404"/>
    </row>
    <row r="16" ht="18.0" customHeight="1">
      <c r="A16" s="402"/>
      <c r="B16" s="39"/>
      <c r="C16" s="39"/>
      <c r="D16" s="39"/>
      <c r="E16" s="373"/>
      <c r="F16" s="403"/>
      <c r="G16" s="404"/>
      <c r="H16" s="404"/>
    </row>
    <row r="17" ht="18.0" customHeight="1">
      <c r="A17" s="402"/>
      <c r="B17" s="39"/>
      <c r="C17" s="39"/>
      <c r="D17" s="39"/>
      <c r="E17" s="373"/>
      <c r="F17" s="403"/>
      <c r="G17" s="404"/>
      <c r="H17" s="404"/>
    </row>
    <row r="18" ht="18.0" hidden="1" customHeight="1" outlineLevel="1">
      <c r="A18" s="402"/>
      <c r="B18" s="39"/>
      <c r="C18" s="39"/>
      <c r="D18" s="39"/>
      <c r="E18" s="373"/>
      <c r="F18" s="403"/>
      <c r="G18" s="404"/>
      <c r="H18" s="404"/>
    </row>
    <row r="19" ht="18.0" hidden="1" customHeight="1" outlineLevel="1">
      <c r="A19" s="402"/>
      <c r="B19" s="39"/>
      <c r="C19" s="39"/>
      <c r="D19" s="39"/>
      <c r="E19" s="373"/>
      <c r="F19" s="403"/>
      <c r="G19" s="404"/>
      <c r="H19" s="404"/>
    </row>
    <row r="20" ht="18.0" hidden="1" customHeight="1" outlineLevel="1">
      <c r="A20" s="402"/>
      <c r="B20" s="39"/>
      <c r="C20" s="39"/>
      <c r="D20" s="39"/>
      <c r="E20" s="373"/>
      <c r="F20" s="403"/>
      <c r="G20" s="404"/>
      <c r="H20" s="404"/>
    </row>
    <row r="21" ht="18.0" hidden="1" customHeight="1" outlineLevel="1">
      <c r="A21" s="402"/>
      <c r="B21" s="39"/>
      <c r="C21" s="39"/>
      <c r="D21" s="39"/>
      <c r="E21" s="373"/>
      <c r="F21" s="403"/>
      <c r="G21" s="404"/>
      <c r="H21" s="404"/>
    </row>
    <row r="22" ht="18.0" hidden="1" customHeight="1" outlineLevel="1">
      <c r="A22" s="402"/>
      <c r="B22" s="39"/>
      <c r="C22" s="39"/>
      <c r="D22" s="39"/>
      <c r="E22" s="373"/>
      <c r="F22" s="403"/>
      <c r="G22" s="404"/>
      <c r="H22" s="404"/>
    </row>
    <row r="23" ht="18.0" hidden="1" customHeight="1" outlineLevel="1">
      <c r="A23" s="402"/>
      <c r="B23" s="39"/>
      <c r="C23" s="39"/>
      <c r="D23" s="39"/>
      <c r="E23" s="373"/>
      <c r="F23" s="403"/>
      <c r="G23" s="404"/>
      <c r="H23" s="404"/>
    </row>
    <row r="24" ht="18.0" hidden="1" customHeight="1" outlineLevel="1">
      <c r="A24" s="402"/>
      <c r="B24" s="39"/>
      <c r="C24" s="39"/>
      <c r="D24" s="39"/>
      <c r="E24" s="373"/>
      <c r="F24" s="403"/>
      <c r="G24" s="404"/>
      <c r="H24" s="404"/>
    </row>
    <row r="25" ht="18.0" hidden="1" customHeight="1" outlineLevel="1">
      <c r="A25" s="402"/>
      <c r="B25" s="39"/>
      <c r="C25" s="39"/>
      <c r="D25" s="39"/>
      <c r="E25" s="373"/>
      <c r="F25" s="403"/>
      <c r="G25" s="404"/>
      <c r="H25" s="404"/>
    </row>
    <row r="26" ht="18.0" hidden="1" customHeight="1" outlineLevel="1">
      <c r="A26" s="402"/>
      <c r="B26" s="39"/>
      <c r="C26" s="39"/>
      <c r="D26" s="39"/>
      <c r="E26" s="373"/>
      <c r="F26" s="403"/>
      <c r="G26" s="404"/>
      <c r="H26" s="404"/>
    </row>
    <row r="27" ht="18.0" hidden="1" customHeight="1" outlineLevel="1">
      <c r="A27" s="402"/>
      <c r="B27" s="39"/>
      <c r="C27" s="39"/>
      <c r="D27" s="39"/>
      <c r="E27" s="373"/>
      <c r="F27" s="403"/>
      <c r="G27" s="404"/>
      <c r="H27" s="404"/>
    </row>
    <row r="28" ht="18.0" hidden="1" customHeight="1" outlineLevel="1">
      <c r="A28" s="402"/>
      <c r="B28" s="39"/>
      <c r="C28" s="39"/>
      <c r="D28" s="39"/>
      <c r="E28" s="373"/>
      <c r="F28" s="403"/>
      <c r="G28" s="404"/>
      <c r="H28" s="404"/>
    </row>
    <row r="29" ht="18.0" hidden="1" customHeight="1" outlineLevel="1">
      <c r="A29" s="402"/>
      <c r="B29" s="39"/>
      <c r="C29" s="39"/>
      <c r="D29" s="39"/>
      <c r="E29" s="373"/>
      <c r="F29" s="403"/>
      <c r="G29" s="404"/>
      <c r="H29" s="404"/>
    </row>
    <row r="30" ht="18.0" hidden="1" customHeight="1" outlineLevel="1">
      <c r="A30" s="402"/>
      <c r="B30" s="39"/>
      <c r="C30" s="39"/>
      <c r="D30" s="39"/>
      <c r="E30" s="373"/>
      <c r="F30" s="403"/>
      <c r="G30" s="404"/>
      <c r="H30" s="404"/>
    </row>
    <row r="31" ht="18.0" hidden="1" customHeight="1" outlineLevel="1">
      <c r="A31" s="402"/>
      <c r="B31" s="39"/>
      <c r="C31" s="39"/>
      <c r="D31" s="39"/>
      <c r="E31" s="373"/>
      <c r="F31" s="403"/>
      <c r="G31" s="404"/>
      <c r="H31" s="404"/>
    </row>
    <row r="32" ht="18.0" hidden="1" customHeight="1" outlineLevel="1">
      <c r="A32" s="402"/>
      <c r="B32" s="39"/>
      <c r="C32" s="39"/>
      <c r="D32" s="39"/>
      <c r="E32" s="373"/>
      <c r="F32" s="403"/>
      <c r="G32" s="404"/>
      <c r="H32" s="404"/>
    </row>
    <row r="33" ht="18.0" hidden="1" customHeight="1" outlineLevel="1">
      <c r="A33" s="402"/>
      <c r="B33" s="39"/>
      <c r="C33" s="39"/>
      <c r="D33" s="39"/>
      <c r="E33" s="373"/>
      <c r="F33" s="403"/>
      <c r="G33" s="404"/>
      <c r="H33" s="404"/>
    </row>
    <row r="34" ht="18.0" hidden="1" customHeight="1" outlineLevel="1">
      <c r="A34" s="402"/>
      <c r="B34" s="39"/>
      <c r="C34" s="39"/>
      <c r="D34" s="39"/>
      <c r="E34" s="373"/>
      <c r="F34" s="403"/>
      <c r="G34" s="404"/>
      <c r="H34" s="404"/>
    </row>
    <row r="35" ht="18.0" hidden="1" customHeight="1" outlineLevel="1">
      <c r="A35" s="402"/>
      <c r="B35" s="39"/>
      <c r="C35" s="39"/>
      <c r="D35" s="39"/>
      <c r="E35" s="373"/>
      <c r="F35" s="403"/>
      <c r="G35" s="404"/>
      <c r="H35" s="404"/>
    </row>
    <row r="36" ht="18.0" hidden="1" customHeight="1" outlineLevel="1">
      <c r="A36" s="402"/>
      <c r="B36" s="39"/>
      <c r="C36" s="39"/>
      <c r="D36" s="39"/>
      <c r="E36" s="373"/>
      <c r="F36" s="403"/>
      <c r="G36" s="404"/>
      <c r="H36" s="404"/>
    </row>
    <row r="37" ht="18.0" hidden="1" customHeight="1" outlineLevel="1">
      <c r="A37" s="402"/>
      <c r="B37" s="39"/>
      <c r="C37" s="39"/>
      <c r="D37" s="39"/>
      <c r="E37" s="373"/>
      <c r="F37" s="403"/>
      <c r="G37" s="404"/>
      <c r="H37" s="404"/>
    </row>
    <row r="38" ht="18.0" hidden="1" customHeight="1" outlineLevel="1">
      <c r="A38" s="402"/>
      <c r="B38" s="39"/>
      <c r="C38" s="39"/>
      <c r="D38" s="39"/>
      <c r="E38" s="373"/>
      <c r="F38" s="403"/>
      <c r="G38" s="404"/>
      <c r="H38" s="404"/>
    </row>
    <row r="39" ht="18.0" hidden="1" customHeight="1" outlineLevel="1">
      <c r="A39" s="402"/>
      <c r="B39" s="39"/>
      <c r="C39" s="39"/>
      <c r="D39" s="39"/>
      <c r="E39" s="373"/>
      <c r="F39" s="403"/>
      <c r="G39" s="404"/>
      <c r="H39" s="404"/>
    </row>
    <row r="40" ht="18.0" hidden="1" customHeight="1" outlineLevel="1">
      <c r="A40" s="402"/>
      <c r="B40" s="39"/>
      <c r="C40" s="39"/>
      <c r="D40" s="39"/>
      <c r="E40" s="373"/>
      <c r="F40" s="403"/>
      <c r="G40" s="404"/>
      <c r="H40" s="404"/>
    </row>
    <row r="41" ht="18.0" hidden="1" customHeight="1" outlineLevel="1">
      <c r="A41" s="402"/>
      <c r="B41" s="39"/>
      <c r="C41" s="39"/>
      <c r="D41" s="39"/>
      <c r="E41" s="373"/>
      <c r="F41" s="403"/>
      <c r="G41" s="404"/>
      <c r="H41" s="404"/>
    </row>
    <row r="42" ht="18.0" hidden="1" customHeight="1" outlineLevel="1">
      <c r="A42" s="402"/>
      <c r="B42" s="39"/>
      <c r="C42" s="39"/>
      <c r="D42" s="39"/>
      <c r="E42" s="373"/>
      <c r="F42" s="403"/>
      <c r="G42" s="404"/>
      <c r="H42" s="404"/>
    </row>
    <row r="43" ht="18.0" hidden="1" customHeight="1" outlineLevel="1">
      <c r="A43" s="402"/>
      <c r="B43" s="39"/>
      <c r="C43" s="39"/>
      <c r="D43" s="39"/>
      <c r="E43" s="373"/>
      <c r="F43" s="403"/>
      <c r="G43" s="404"/>
      <c r="H43" s="404"/>
    </row>
    <row r="44" ht="18.0" hidden="1" customHeight="1" outlineLevel="1">
      <c r="A44" s="402"/>
      <c r="B44" s="39"/>
      <c r="C44" s="39"/>
      <c r="D44" s="39"/>
      <c r="E44" s="373"/>
      <c r="F44" s="403"/>
      <c r="G44" s="404"/>
      <c r="H44" s="404"/>
    </row>
    <row r="45" ht="18.0" hidden="1" customHeight="1" outlineLevel="1">
      <c r="A45" s="402"/>
      <c r="B45" s="39"/>
      <c r="C45" s="39"/>
      <c r="D45" s="39"/>
      <c r="E45" s="373"/>
      <c r="F45" s="403"/>
      <c r="G45" s="404"/>
      <c r="H45" s="404"/>
    </row>
    <row r="46" ht="18.0" hidden="1" customHeight="1" outlineLevel="1">
      <c r="A46" s="402"/>
      <c r="B46" s="39"/>
      <c r="C46" s="39"/>
      <c r="D46" s="39"/>
      <c r="E46" s="373"/>
      <c r="F46" s="403"/>
      <c r="G46" s="404"/>
      <c r="H46" s="404"/>
    </row>
    <row r="47" ht="18.0" hidden="1" customHeight="1" outlineLevel="1">
      <c r="A47" s="402"/>
      <c r="B47" s="39"/>
      <c r="C47" s="39"/>
      <c r="D47" s="39"/>
      <c r="E47" s="373"/>
      <c r="F47" s="403"/>
      <c r="G47" s="404"/>
      <c r="H47" s="404"/>
    </row>
    <row r="48" ht="18.0" hidden="1" customHeight="1" outlineLevel="1">
      <c r="A48" s="402"/>
      <c r="B48" s="39"/>
      <c r="C48" s="39"/>
      <c r="D48" s="39"/>
      <c r="E48" s="373"/>
      <c r="F48" s="403"/>
      <c r="G48" s="404"/>
      <c r="H48" s="404"/>
    </row>
    <row r="49" ht="18.0" hidden="1" customHeight="1" outlineLevel="1">
      <c r="A49" s="402"/>
      <c r="B49" s="39"/>
      <c r="C49" s="39"/>
      <c r="D49" s="39"/>
      <c r="E49" s="373"/>
      <c r="F49" s="403"/>
      <c r="G49" s="404"/>
      <c r="H49" s="404"/>
    </row>
    <row r="50" ht="18.0" hidden="1" customHeight="1" outlineLevel="1">
      <c r="A50" s="402"/>
      <c r="B50" s="39"/>
      <c r="C50" s="39"/>
      <c r="D50" s="39"/>
      <c r="E50" s="373"/>
      <c r="F50" s="403"/>
      <c r="G50" s="404"/>
      <c r="H50" s="404"/>
    </row>
    <row r="51" ht="18.0" hidden="1" customHeight="1" outlineLevel="1">
      <c r="A51" s="402"/>
      <c r="B51" s="39"/>
      <c r="C51" s="39"/>
      <c r="D51" s="39"/>
      <c r="E51" s="373"/>
      <c r="F51" s="403"/>
      <c r="G51" s="404"/>
      <c r="H51" s="404"/>
    </row>
    <row r="52" ht="18.0" hidden="1" customHeight="1" outlineLevel="1">
      <c r="A52" s="402"/>
      <c r="B52" s="39"/>
      <c r="C52" s="39"/>
      <c r="D52" s="39"/>
      <c r="E52" s="373"/>
      <c r="F52" s="403"/>
      <c r="G52" s="404"/>
      <c r="H52" s="404"/>
    </row>
    <row r="53" ht="18.0" hidden="1" customHeight="1" outlineLevel="1">
      <c r="A53" s="402"/>
      <c r="B53" s="39"/>
      <c r="C53" s="39"/>
      <c r="D53" s="39"/>
      <c r="E53" s="373"/>
      <c r="F53" s="403"/>
      <c r="G53" s="404"/>
      <c r="H53" s="404"/>
    </row>
    <row r="54" ht="18.0" hidden="1" customHeight="1" outlineLevel="1">
      <c r="A54" s="402"/>
      <c r="B54" s="39"/>
      <c r="C54" s="39"/>
      <c r="D54" s="39"/>
      <c r="E54" s="373"/>
      <c r="F54" s="403"/>
      <c r="G54" s="404"/>
      <c r="H54" s="404"/>
    </row>
    <row r="55" ht="18.0" hidden="1" customHeight="1" outlineLevel="1">
      <c r="A55" s="402"/>
      <c r="B55" s="39"/>
      <c r="C55" s="39"/>
      <c r="D55" s="39"/>
      <c r="E55" s="373"/>
      <c r="F55" s="403"/>
      <c r="G55" s="404"/>
      <c r="H55" s="404"/>
    </row>
    <row r="56" ht="18.0" hidden="1" customHeight="1" outlineLevel="1">
      <c r="A56" s="402"/>
      <c r="B56" s="39"/>
      <c r="C56" s="39"/>
      <c r="D56" s="39"/>
      <c r="E56" s="373"/>
      <c r="F56" s="403"/>
      <c r="G56" s="404"/>
      <c r="H56" s="404"/>
    </row>
    <row r="57" ht="18.0" hidden="1" customHeight="1" outlineLevel="1">
      <c r="A57" s="402"/>
      <c r="B57" s="39"/>
      <c r="C57" s="39"/>
      <c r="D57" s="39"/>
      <c r="E57" s="373"/>
      <c r="F57" s="403"/>
      <c r="G57" s="404"/>
      <c r="H57" s="404"/>
    </row>
    <row r="58" ht="18.0" hidden="1" customHeight="1" outlineLevel="1">
      <c r="A58" s="402"/>
      <c r="B58" s="39"/>
      <c r="C58" s="39"/>
      <c r="D58" s="39"/>
      <c r="E58" s="373"/>
      <c r="F58" s="403"/>
      <c r="G58" s="404"/>
      <c r="H58" s="404"/>
    </row>
    <row r="59" ht="18.0" hidden="1" customHeight="1" outlineLevel="1">
      <c r="A59" s="402"/>
      <c r="B59" s="39"/>
      <c r="C59" s="39"/>
      <c r="D59" s="39"/>
      <c r="E59" s="373"/>
      <c r="F59" s="403"/>
      <c r="G59" s="404"/>
      <c r="H59" s="404"/>
    </row>
    <row r="60" ht="18.0" hidden="1" customHeight="1" outlineLevel="1">
      <c r="A60" s="402"/>
      <c r="B60" s="39"/>
      <c r="C60" s="39"/>
      <c r="D60" s="39"/>
      <c r="E60" s="373"/>
      <c r="F60" s="403"/>
      <c r="G60" s="404"/>
      <c r="H60" s="404"/>
    </row>
    <row r="61" ht="18.0" hidden="1" customHeight="1" outlineLevel="1">
      <c r="A61" s="402"/>
      <c r="B61" s="39"/>
      <c r="C61" s="39"/>
      <c r="D61" s="39"/>
      <c r="E61" s="373"/>
      <c r="F61" s="403"/>
      <c r="G61" s="404"/>
      <c r="H61" s="404"/>
    </row>
    <row r="62" ht="18.0" hidden="1" customHeight="1" outlineLevel="1">
      <c r="A62" s="402"/>
      <c r="B62" s="39"/>
      <c r="C62" s="39"/>
      <c r="D62" s="39"/>
      <c r="E62" s="373"/>
      <c r="F62" s="403"/>
      <c r="G62" s="404"/>
      <c r="H62" s="404"/>
    </row>
    <row r="63" ht="18.0" hidden="1" customHeight="1" outlineLevel="1">
      <c r="A63" s="402"/>
      <c r="B63" s="39"/>
      <c r="C63" s="39"/>
      <c r="D63" s="39"/>
      <c r="E63" s="373"/>
      <c r="F63" s="403"/>
      <c r="G63" s="404"/>
      <c r="H63" s="404"/>
    </row>
    <row r="64" ht="18.0" hidden="1" customHeight="1" outlineLevel="1">
      <c r="A64" s="402"/>
      <c r="B64" s="39"/>
      <c r="C64" s="39"/>
      <c r="D64" s="39"/>
      <c r="E64" s="373"/>
      <c r="F64" s="403"/>
      <c r="G64" s="404"/>
      <c r="H64" s="404"/>
    </row>
    <row r="65" ht="18.0" hidden="1" customHeight="1" outlineLevel="1">
      <c r="A65" s="402"/>
      <c r="B65" s="39"/>
      <c r="C65" s="39"/>
      <c r="D65" s="39"/>
      <c r="E65" s="373"/>
      <c r="F65" s="403"/>
      <c r="G65" s="404"/>
      <c r="H65" s="404"/>
    </row>
    <row r="66" ht="18.0" hidden="1" customHeight="1" outlineLevel="1">
      <c r="A66" s="402"/>
      <c r="B66" s="39"/>
      <c r="C66" s="39"/>
      <c r="D66" s="39"/>
      <c r="E66" s="373"/>
      <c r="F66" s="403"/>
      <c r="G66" s="404"/>
      <c r="H66" s="404"/>
    </row>
    <row r="67" ht="18.0" hidden="1" customHeight="1" outlineLevel="1">
      <c r="A67" s="402"/>
      <c r="B67" s="39"/>
      <c r="C67" s="39"/>
      <c r="D67" s="39"/>
      <c r="E67" s="373"/>
      <c r="F67" s="403"/>
      <c r="G67" s="404"/>
      <c r="H67" s="404"/>
    </row>
    <row r="68" ht="18.0" hidden="1" customHeight="1" outlineLevel="1">
      <c r="A68" s="402"/>
      <c r="B68" s="39"/>
      <c r="C68" s="39"/>
      <c r="D68" s="39"/>
      <c r="E68" s="373"/>
      <c r="F68" s="403"/>
      <c r="G68" s="404"/>
      <c r="H68" s="404"/>
    </row>
    <row r="69" ht="18.0" hidden="1" customHeight="1" outlineLevel="1">
      <c r="A69" s="402"/>
      <c r="B69" s="39"/>
      <c r="C69" s="39"/>
      <c r="D69" s="39"/>
      <c r="E69" s="373"/>
      <c r="F69" s="403"/>
      <c r="G69" s="404"/>
      <c r="H69" s="404"/>
    </row>
    <row r="70" ht="18.0" hidden="1" customHeight="1" outlineLevel="1">
      <c r="A70" s="402"/>
      <c r="B70" s="39"/>
      <c r="C70" s="39"/>
      <c r="D70" s="39"/>
      <c r="E70" s="373"/>
      <c r="F70" s="403"/>
      <c r="G70" s="404"/>
      <c r="H70" s="404"/>
    </row>
    <row r="71" ht="18.0" hidden="1" customHeight="1" outlineLevel="1">
      <c r="A71" s="402"/>
      <c r="B71" s="39"/>
      <c r="C71" s="39"/>
      <c r="D71" s="39"/>
      <c r="E71" s="373"/>
      <c r="F71" s="403"/>
      <c r="G71" s="404"/>
      <c r="H71" s="404"/>
    </row>
    <row r="72" ht="18.0" hidden="1" customHeight="1" outlineLevel="1">
      <c r="A72" s="402"/>
      <c r="B72" s="39"/>
      <c r="C72" s="39"/>
      <c r="D72" s="39"/>
      <c r="E72" s="373"/>
      <c r="F72" s="403"/>
      <c r="G72" s="404"/>
      <c r="H72" s="404"/>
    </row>
    <row r="73" ht="18.0" hidden="1" customHeight="1" outlineLevel="1">
      <c r="A73" s="402"/>
      <c r="B73" s="39"/>
      <c r="C73" s="39"/>
      <c r="D73" s="39"/>
      <c r="E73" s="373"/>
      <c r="F73" s="403"/>
      <c r="G73" s="404"/>
      <c r="H73" s="404"/>
    </row>
    <row r="74" ht="18.0" hidden="1" customHeight="1" outlineLevel="1">
      <c r="A74" s="402"/>
      <c r="B74" s="39"/>
      <c r="C74" s="39"/>
      <c r="D74" s="39"/>
      <c r="E74" s="373"/>
      <c r="F74" s="403"/>
      <c r="G74" s="404"/>
      <c r="H74" s="404"/>
    </row>
    <row r="75" ht="18.0" hidden="1" customHeight="1" outlineLevel="1">
      <c r="A75" s="402"/>
      <c r="B75" s="39"/>
      <c r="C75" s="39"/>
      <c r="D75" s="39"/>
      <c r="E75" s="373"/>
      <c r="F75" s="403"/>
      <c r="G75" s="404"/>
      <c r="H75" s="404"/>
    </row>
    <row r="76" ht="18.0" hidden="1" customHeight="1" outlineLevel="1">
      <c r="A76" s="402"/>
      <c r="B76" s="39"/>
      <c r="C76" s="39"/>
      <c r="D76" s="39"/>
      <c r="E76" s="373"/>
      <c r="F76" s="403"/>
      <c r="G76" s="404"/>
      <c r="H76" s="404"/>
    </row>
    <row r="77" ht="18.0" hidden="1" customHeight="1" outlineLevel="1">
      <c r="A77" s="402"/>
      <c r="B77" s="39"/>
      <c r="C77" s="39"/>
      <c r="D77" s="39"/>
      <c r="E77" s="373"/>
      <c r="F77" s="403"/>
      <c r="G77" s="404"/>
      <c r="H77" s="404"/>
    </row>
    <row r="78" ht="18.0" hidden="1" customHeight="1" outlineLevel="1">
      <c r="A78" s="402"/>
      <c r="B78" s="39"/>
      <c r="C78" s="39"/>
      <c r="D78" s="39"/>
      <c r="E78" s="373"/>
      <c r="F78" s="403"/>
      <c r="G78" s="404"/>
      <c r="H78" s="404"/>
    </row>
    <row r="79" ht="18.0" hidden="1" customHeight="1" outlineLevel="1">
      <c r="A79" s="402"/>
      <c r="B79" s="39"/>
      <c r="C79" s="39"/>
      <c r="D79" s="39"/>
      <c r="E79" s="373"/>
      <c r="F79" s="403"/>
      <c r="G79" s="404"/>
      <c r="H79" s="404"/>
    </row>
    <row r="80" ht="18.0" hidden="1" customHeight="1" outlineLevel="1">
      <c r="A80" s="402"/>
      <c r="B80" s="39"/>
      <c r="C80" s="39"/>
      <c r="D80" s="39"/>
      <c r="E80" s="373"/>
      <c r="F80" s="403"/>
      <c r="G80" s="404"/>
      <c r="H80" s="404"/>
    </row>
    <row r="81" ht="18.0" hidden="1" customHeight="1" outlineLevel="1">
      <c r="A81" s="402"/>
      <c r="B81" s="39"/>
      <c r="C81" s="39"/>
      <c r="D81" s="39"/>
      <c r="E81" s="373"/>
      <c r="F81" s="403"/>
      <c r="G81" s="404"/>
      <c r="H81" s="404"/>
    </row>
    <row r="82" ht="18.0" hidden="1" customHeight="1" outlineLevel="1">
      <c r="A82" s="402"/>
      <c r="B82" s="39"/>
      <c r="C82" s="39"/>
      <c r="D82" s="39"/>
      <c r="E82" s="373"/>
      <c r="F82" s="403"/>
      <c r="G82" s="404"/>
      <c r="H82" s="404"/>
    </row>
    <row r="83" ht="18.0" hidden="1" customHeight="1" outlineLevel="1">
      <c r="A83" s="402"/>
      <c r="B83" s="39"/>
      <c r="C83" s="39"/>
      <c r="D83" s="39"/>
      <c r="E83" s="373"/>
      <c r="F83" s="403"/>
      <c r="G83" s="404"/>
      <c r="H83" s="404"/>
    </row>
    <row r="84" ht="18.0" hidden="1" customHeight="1" outlineLevel="1">
      <c r="A84" s="402"/>
      <c r="B84" s="39"/>
      <c r="C84" s="39"/>
      <c r="D84" s="39"/>
      <c r="E84" s="373"/>
      <c r="F84" s="403"/>
      <c r="G84" s="404"/>
      <c r="H84" s="404"/>
    </row>
    <row r="85" ht="18.0" hidden="1" customHeight="1" outlineLevel="1">
      <c r="A85" s="402"/>
      <c r="B85" s="39"/>
      <c r="C85" s="39"/>
      <c r="D85" s="39"/>
      <c r="E85" s="373"/>
      <c r="F85" s="403"/>
      <c r="G85" s="404"/>
      <c r="H85" s="404"/>
    </row>
    <row r="86" ht="18.0" hidden="1" customHeight="1" outlineLevel="1">
      <c r="A86" s="402"/>
      <c r="B86" s="39"/>
      <c r="C86" s="39"/>
      <c r="D86" s="39"/>
      <c r="E86" s="373"/>
      <c r="F86" s="403"/>
      <c r="G86" s="404"/>
      <c r="H86" s="404"/>
    </row>
    <row r="87" ht="18.0" hidden="1" customHeight="1" outlineLevel="1">
      <c r="A87" s="402"/>
      <c r="B87" s="39"/>
      <c r="C87" s="39"/>
      <c r="D87" s="39"/>
      <c r="E87" s="373"/>
      <c r="F87" s="403"/>
      <c r="G87" s="404"/>
      <c r="H87" s="404"/>
    </row>
    <row r="88" ht="18.0" hidden="1" customHeight="1" outlineLevel="1">
      <c r="A88" s="402"/>
      <c r="B88" s="39"/>
      <c r="C88" s="39"/>
      <c r="D88" s="39"/>
      <c r="E88" s="373"/>
      <c r="F88" s="403"/>
      <c r="G88" s="404"/>
      <c r="H88" s="404"/>
    </row>
    <row r="89" ht="18.0" hidden="1" customHeight="1" outlineLevel="1">
      <c r="A89" s="402"/>
      <c r="B89" s="39"/>
      <c r="C89" s="39"/>
      <c r="D89" s="39"/>
      <c r="E89" s="373"/>
      <c r="F89" s="403"/>
      <c r="G89" s="404"/>
      <c r="H89" s="404"/>
    </row>
    <row r="90" ht="18.0" hidden="1" customHeight="1" outlineLevel="1">
      <c r="A90" s="402"/>
      <c r="B90" s="39"/>
      <c r="C90" s="39"/>
      <c r="D90" s="39"/>
      <c r="E90" s="373"/>
      <c r="F90" s="403"/>
      <c r="G90" s="404"/>
      <c r="H90" s="404"/>
    </row>
    <row r="91" ht="18.0" hidden="1" customHeight="1" outlineLevel="1">
      <c r="A91" s="402"/>
      <c r="B91" s="39"/>
      <c r="C91" s="39"/>
      <c r="D91" s="39"/>
      <c r="E91" s="373"/>
      <c r="F91" s="403"/>
      <c r="G91" s="404"/>
      <c r="H91" s="404"/>
    </row>
    <row r="92" ht="18.0" hidden="1" customHeight="1" outlineLevel="1">
      <c r="A92" s="402"/>
      <c r="B92" s="39"/>
      <c r="C92" s="39"/>
      <c r="D92" s="39"/>
      <c r="E92" s="373"/>
      <c r="F92" s="403"/>
      <c r="G92" s="404"/>
      <c r="H92" s="404"/>
    </row>
    <row r="93" ht="18.0" hidden="1" customHeight="1" outlineLevel="1">
      <c r="A93" s="402"/>
      <c r="B93" s="39"/>
      <c r="C93" s="39"/>
      <c r="D93" s="39"/>
      <c r="E93" s="373"/>
      <c r="F93" s="403"/>
      <c r="G93" s="404"/>
      <c r="H93" s="404"/>
    </row>
    <row r="94" ht="18.0" hidden="1" customHeight="1" outlineLevel="1">
      <c r="A94" s="402"/>
      <c r="B94" s="39"/>
      <c r="C94" s="39"/>
      <c r="D94" s="39"/>
      <c r="E94" s="373"/>
      <c r="F94" s="403"/>
      <c r="G94" s="404"/>
      <c r="H94" s="404"/>
    </row>
    <row r="95" ht="18.0" hidden="1" customHeight="1" outlineLevel="1">
      <c r="A95" s="402"/>
      <c r="B95" s="39"/>
      <c r="C95" s="39"/>
      <c r="D95" s="39"/>
      <c r="E95" s="373"/>
      <c r="F95" s="403"/>
      <c r="G95" s="404"/>
      <c r="H95" s="404"/>
    </row>
    <row r="96" ht="18.0" hidden="1" customHeight="1" outlineLevel="1">
      <c r="A96" s="402"/>
      <c r="B96" s="39"/>
      <c r="C96" s="39"/>
      <c r="D96" s="39"/>
      <c r="E96" s="373"/>
      <c r="F96" s="403"/>
      <c r="G96" s="404"/>
      <c r="H96" s="404"/>
    </row>
    <row r="97" ht="18.0" hidden="1" customHeight="1" outlineLevel="1">
      <c r="A97" s="402"/>
      <c r="B97" s="39"/>
      <c r="C97" s="39"/>
      <c r="D97" s="39"/>
      <c r="E97" s="373"/>
      <c r="F97" s="403"/>
      <c r="G97" s="404"/>
      <c r="H97" s="404"/>
    </row>
    <row r="98" ht="18.0" customHeight="1" collapsed="1">
      <c r="A98" s="402"/>
      <c r="B98" s="39"/>
      <c r="C98" s="39"/>
      <c r="D98" s="39"/>
      <c r="E98" s="373"/>
      <c r="F98" s="403"/>
      <c r="G98" s="404"/>
      <c r="H98" s="404"/>
    </row>
    <row r="99" ht="18.0" customHeight="1">
      <c r="A99" s="402"/>
      <c r="B99" s="39"/>
      <c r="C99" s="39"/>
      <c r="D99" s="39"/>
      <c r="E99" s="373"/>
      <c r="F99" s="403"/>
      <c r="G99" s="404"/>
      <c r="H99" s="404"/>
    </row>
    <row r="100" ht="18.0" customHeight="1">
      <c r="A100" s="402"/>
      <c r="B100" s="39"/>
      <c r="C100" s="39"/>
      <c r="D100" s="39"/>
      <c r="E100" s="373"/>
      <c r="F100" s="403"/>
      <c r="G100" s="404"/>
      <c r="H100" s="404"/>
    </row>
  </sheetData>
  <conditionalFormatting sqref="A4:A100">
    <cfRule type="expression" dxfId="1" priority="1">
      <formula>NOT(COUNTIF(INDIRECT("Clients!"&amp;"A$4:A"),A4)&gt;0)*NOT(ISBLANK(A4))</formula>
    </cfRule>
  </conditionalFormatting>
  <conditionalFormatting sqref="A1:H1">
    <cfRule type="containsBlanks" dxfId="0" priority="2">
      <formula>LEN(TRIM(A1))=0</formula>
    </cfRule>
  </conditionalFormatting>
  <dataValidations>
    <dataValidation type="decimal" allowBlank="1" showDropDown="1" showErrorMessage="1" sqref="F4:G100">
      <formula1>-9.9999999E7</formula1>
      <formula2>9.9999999E7</formula2>
    </dataValidation>
    <dataValidation type="list" allowBlank="1" showInputMessage="1" showErrorMessage="1" prompt="Select a Client if the Profile belongs to a specific Client - Leave this field blank if it is a general 'lab' profile that can be used by all clients.  The Client list used in the selection list is maintained on the 'Clients' sheet" sqref="A4:A100">
      <formula1>Clients!$A$4:$A100</formula1>
    </dataValidation>
  </dataValidations>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9.57"/>
    <col customWidth="1" min="2" max="3" width="29.71"/>
    <col customWidth="1" min="4" max="4" width="27.57"/>
  </cols>
  <sheetData>
    <row r="1" ht="24.75" hidden="1" customHeight="1" outlineLevel="1">
      <c r="A1" s="118" t="s">
        <v>870</v>
      </c>
      <c r="B1" s="118" t="s">
        <v>856</v>
      </c>
      <c r="C1" s="118" t="s">
        <v>871</v>
      </c>
      <c r="D1" s="4"/>
    </row>
    <row r="2" ht="37.5" customHeight="1" collapsed="1">
      <c r="A2" s="343" t="str">
        <f>HYPERLINK("https://www.bikalims.org/manual/8-analysis-templates/index_html","Analysis Profile Services")</f>
        <v>Analysis Profile Services</v>
      </c>
      <c r="B2" s="59"/>
      <c r="C2" s="320"/>
      <c r="D2" s="101" t="str">
        <f>HYPERLINK("https://www.bikalabs.com","Creative Commons BYSA
Bika Lab Systems")</f>
        <v>Creative Commons BYSA
Bika Lab Systems</v>
      </c>
    </row>
    <row r="3" ht="24.0" customHeight="1">
      <c r="A3" s="127" t="s">
        <v>872</v>
      </c>
      <c r="B3" s="127" t="s">
        <v>873</v>
      </c>
      <c r="C3" s="127" t="s">
        <v>851</v>
      </c>
      <c r="D3" s="229"/>
    </row>
    <row r="4" ht="21.0" customHeight="1">
      <c r="A4" s="39"/>
      <c r="B4" s="319"/>
      <c r="C4" s="275"/>
      <c r="D4" s="37"/>
    </row>
    <row r="5" ht="21.0" customHeight="1">
      <c r="A5" s="39"/>
      <c r="B5" s="319"/>
      <c r="C5" s="275"/>
      <c r="D5" s="37"/>
    </row>
    <row r="6" ht="21.0" customHeight="1">
      <c r="A6" s="39"/>
      <c r="B6" s="319"/>
      <c r="C6" s="275"/>
      <c r="D6" s="37"/>
    </row>
    <row r="7" ht="21.0" customHeight="1">
      <c r="A7" s="39"/>
      <c r="B7" s="319"/>
      <c r="C7" s="275"/>
      <c r="D7" s="37"/>
    </row>
    <row r="8" ht="21.0" customHeight="1">
      <c r="A8" s="39"/>
      <c r="B8" s="319"/>
      <c r="C8" s="275"/>
      <c r="D8" s="37"/>
    </row>
    <row r="9" ht="21.0" customHeight="1">
      <c r="A9" s="39"/>
      <c r="B9" s="319"/>
      <c r="C9" s="275"/>
      <c r="D9" s="37"/>
    </row>
    <row r="10" ht="21.0" customHeight="1">
      <c r="A10" s="39"/>
      <c r="B10" s="319"/>
      <c r="C10" s="275"/>
      <c r="D10" s="37"/>
    </row>
    <row r="11" ht="21.0" customHeight="1">
      <c r="A11" s="39"/>
      <c r="B11" s="319"/>
      <c r="C11" s="275"/>
      <c r="D11" s="37"/>
    </row>
    <row r="12" ht="21.0" customHeight="1">
      <c r="A12" s="39"/>
      <c r="B12" s="319"/>
      <c r="C12" s="275"/>
      <c r="D12" s="37"/>
    </row>
    <row r="13" ht="21.0" customHeight="1">
      <c r="A13" s="39"/>
      <c r="B13" s="319"/>
      <c r="C13" s="275"/>
      <c r="D13" s="37"/>
    </row>
    <row r="14" ht="21.0" customHeight="1">
      <c r="A14" s="39"/>
      <c r="B14" s="319"/>
      <c r="C14" s="275"/>
      <c r="D14" s="37"/>
    </row>
    <row r="15" ht="21.0" customHeight="1">
      <c r="A15" s="39"/>
      <c r="B15" s="319"/>
      <c r="C15" s="275"/>
      <c r="D15" s="37"/>
    </row>
    <row r="16" ht="21.0" customHeight="1">
      <c r="A16" s="39"/>
      <c r="B16" s="319"/>
      <c r="C16" s="275"/>
      <c r="D16" s="37"/>
    </row>
    <row r="17" ht="21.0" customHeight="1">
      <c r="A17" s="39"/>
      <c r="B17" s="319"/>
      <c r="C17" s="275"/>
      <c r="D17" s="37"/>
    </row>
    <row r="18" ht="21.0" hidden="1" customHeight="1" outlineLevel="1">
      <c r="A18" s="39"/>
      <c r="B18" s="319"/>
      <c r="C18" s="275"/>
      <c r="D18" s="37"/>
    </row>
    <row r="19" ht="21.0" hidden="1" customHeight="1" outlineLevel="1">
      <c r="A19" s="39"/>
      <c r="B19" s="319"/>
      <c r="C19" s="275"/>
      <c r="D19" s="37"/>
    </row>
    <row r="20" ht="21.0" hidden="1" customHeight="1" outlineLevel="1">
      <c r="A20" s="39"/>
      <c r="B20" s="319"/>
      <c r="C20" s="275"/>
      <c r="D20" s="37"/>
    </row>
    <row r="21" ht="21.0" hidden="1" customHeight="1" outlineLevel="1">
      <c r="A21" s="39"/>
      <c r="B21" s="319"/>
      <c r="C21" s="275"/>
      <c r="D21" s="37"/>
    </row>
    <row r="22" ht="21.0" hidden="1" customHeight="1" outlineLevel="1">
      <c r="A22" s="39"/>
      <c r="B22" s="319"/>
      <c r="C22" s="275"/>
      <c r="D22" s="37"/>
    </row>
    <row r="23" ht="21.0" hidden="1" customHeight="1" outlineLevel="1">
      <c r="A23" s="39"/>
      <c r="B23" s="319"/>
      <c r="C23" s="275"/>
      <c r="D23" s="37"/>
    </row>
    <row r="24" ht="21.0" hidden="1" customHeight="1" outlineLevel="1">
      <c r="A24" s="39"/>
      <c r="B24" s="319"/>
      <c r="C24" s="275"/>
      <c r="D24" s="37"/>
    </row>
    <row r="25" ht="21.0" hidden="1" customHeight="1" outlineLevel="1">
      <c r="A25" s="39"/>
      <c r="B25" s="319"/>
      <c r="C25" s="275"/>
      <c r="D25" s="37"/>
    </row>
    <row r="26" ht="21.0" hidden="1" customHeight="1" outlineLevel="1">
      <c r="A26" s="39"/>
      <c r="B26" s="319"/>
      <c r="C26" s="275"/>
      <c r="D26" s="37"/>
    </row>
    <row r="27" ht="21.0" hidden="1" customHeight="1" outlineLevel="1">
      <c r="A27" s="39"/>
      <c r="B27" s="319"/>
      <c r="C27" s="275"/>
      <c r="D27" s="37"/>
    </row>
    <row r="28" ht="21.0" hidden="1" customHeight="1" outlineLevel="1">
      <c r="A28" s="39"/>
      <c r="B28" s="319"/>
      <c r="C28" s="275"/>
      <c r="D28" s="37"/>
    </row>
    <row r="29" ht="21.0" hidden="1" customHeight="1" outlineLevel="1">
      <c r="A29" s="39"/>
      <c r="B29" s="319"/>
      <c r="C29" s="275"/>
      <c r="D29" s="37"/>
    </row>
    <row r="30" ht="21.0" hidden="1" customHeight="1" outlineLevel="1">
      <c r="A30" s="39"/>
      <c r="B30" s="319"/>
      <c r="C30" s="275"/>
      <c r="D30" s="37"/>
    </row>
    <row r="31" ht="21.0" hidden="1" customHeight="1" outlineLevel="1">
      <c r="A31" s="39"/>
      <c r="B31" s="319"/>
      <c r="C31" s="275"/>
      <c r="D31" s="37"/>
    </row>
    <row r="32" ht="21.0" hidden="1" customHeight="1" outlineLevel="1">
      <c r="A32" s="39"/>
      <c r="B32" s="319"/>
      <c r="C32" s="275"/>
      <c r="D32" s="37"/>
    </row>
    <row r="33" ht="21.0" hidden="1" customHeight="1" outlineLevel="1">
      <c r="A33" s="39"/>
      <c r="B33" s="319"/>
      <c r="C33" s="275"/>
      <c r="D33" s="37"/>
    </row>
    <row r="34" ht="21.0" hidden="1" customHeight="1" outlineLevel="1">
      <c r="A34" s="39"/>
      <c r="B34" s="319"/>
      <c r="C34" s="275"/>
      <c r="D34" s="37"/>
    </row>
    <row r="35" ht="21.0" hidden="1" customHeight="1" outlineLevel="1">
      <c r="A35" s="39"/>
      <c r="B35" s="319"/>
      <c r="C35" s="275"/>
      <c r="D35" s="37"/>
    </row>
    <row r="36" ht="21.0" hidden="1" customHeight="1" outlineLevel="1">
      <c r="A36" s="39"/>
      <c r="B36" s="319"/>
      <c r="C36" s="275"/>
      <c r="D36" s="37"/>
    </row>
    <row r="37" ht="21.0" hidden="1" customHeight="1" outlineLevel="1">
      <c r="A37" s="39"/>
      <c r="B37" s="319"/>
      <c r="C37" s="275"/>
      <c r="D37" s="37"/>
    </row>
    <row r="38" ht="21.0" hidden="1" customHeight="1" outlineLevel="1">
      <c r="A38" s="39"/>
      <c r="B38" s="319"/>
      <c r="C38" s="275"/>
      <c r="D38" s="37"/>
    </row>
    <row r="39" ht="21.0" hidden="1" customHeight="1" outlineLevel="1">
      <c r="A39" s="39"/>
      <c r="B39" s="319"/>
      <c r="C39" s="275"/>
      <c r="D39" s="37"/>
    </row>
    <row r="40" ht="21.0" hidden="1" customHeight="1" outlineLevel="1">
      <c r="A40" s="39"/>
      <c r="B40" s="319"/>
      <c r="C40" s="275"/>
      <c r="D40" s="37"/>
    </row>
    <row r="41" ht="21.0" hidden="1" customHeight="1" outlineLevel="1">
      <c r="A41" s="39"/>
      <c r="B41" s="319"/>
      <c r="C41" s="275"/>
      <c r="D41" s="37"/>
    </row>
    <row r="42" ht="21.0" hidden="1" customHeight="1" outlineLevel="1">
      <c r="A42" s="39"/>
      <c r="B42" s="319"/>
      <c r="C42" s="275"/>
      <c r="D42" s="37"/>
    </row>
    <row r="43" ht="21.0" hidden="1" customHeight="1" outlineLevel="1">
      <c r="A43" s="39"/>
      <c r="B43" s="319"/>
      <c r="C43" s="275"/>
      <c r="D43" s="37"/>
    </row>
    <row r="44" ht="21.0" hidden="1" customHeight="1" outlineLevel="1">
      <c r="A44" s="39"/>
      <c r="B44" s="319"/>
      <c r="C44" s="275"/>
      <c r="D44" s="37"/>
    </row>
    <row r="45" ht="21.0" hidden="1" customHeight="1" outlineLevel="1">
      <c r="A45" s="39"/>
      <c r="B45" s="319"/>
      <c r="C45" s="275"/>
      <c r="D45" s="37"/>
    </row>
    <row r="46" ht="21.0" hidden="1" customHeight="1" outlineLevel="1">
      <c r="A46" s="39"/>
      <c r="B46" s="319"/>
      <c r="C46" s="275"/>
      <c r="D46" s="37"/>
    </row>
    <row r="47" ht="21.0" hidden="1" customHeight="1" outlineLevel="1">
      <c r="A47" s="39"/>
      <c r="B47" s="319"/>
      <c r="C47" s="275"/>
      <c r="D47" s="37"/>
    </row>
    <row r="48" ht="21.0" hidden="1" customHeight="1" outlineLevel="1">
      <c r="A48" s="39"/>
      <c r="B48" s="319"/>
      <c r="C48" s="275"/>
      <c r="D48" s="37"/>
    </row>
    <row r="49" ht="21.0" hidden="1" customHeight="1" outlineLevel="1">
      <c r="A49" s="39"/>
      <c r="B49" s="319"/>
      <c r="C49" s="275"/>
      <c r="D49" s="37"/>
    </row>
    <row r="50" ht="21.0" hidden="1" customHeight="1" outlineLevel="1">
      <c r="A50" s="39"/>
      <c r="B50" s="319"/>
      <c r="C50" s="275"/>
      <c r="D50" s="37"/>
    </row>
    <row r="51" ht="21.0" hidden="1" customHeight="1" outlineLevel="1">
      <c r="A51" s="39"/>
      <c r="B51" s="319"/>
      <c r="C51" s="275"/>
      <c r="D51" s="37"/>
    </row>
    <row r="52" ht="21.0" hidden="1" customHeight="1" outlineLevel="1">
      <c r="A52" s="39"/>
      <c r="B52" s="319"/>
      <c r="C52" s="275"/>
      <c r="D52" s="37"/>
    </row>
    <row r="53" ht="21.0" hidden="1" customHeight="1" outlineLevel="1">
      <c r="A53" s="39"/>
      <c r="B53" s="319"/>
      <c r="C53" s="275"/>
      <c r="D53" s="37"/>
    </row>
    <row r="54" ht="21.0" hidden="1" customHeight="1" outlineLevel="1">
      <c r="A54" s="39"/>
      <c r="B54" s="319"/>
      <c r="C54" s="275"/>
      <c r="D54" s="37"/>
    </row>
    <row r="55" ht="21.0" hidden="1" customHeight="1" outlineLevel="1">
      <c r="A55" s="39"/>
      <c r="B55" s="319"/>
      <c r="C55" s="275"/>
      <c r="D55" s="37"/>
    </row>
    <row r="56" ht="21.0" hidden="1" customHeight="1" outlineLevel="1">
      <c r="A56" s="39"/>
      <c r="B56" s="319"/>
      <c r="C56" s="275"/>
      <c r="D56" s="37"/>
    </row>
    <row r="57" ht="21.0" hidden="1" customHeight="1" outlineLevel="1">
      <c r="A57" s="39"/>
      <c r="B57" s="319"/>
      <c r="C57" s="275"/>
      <c r="D57" s="37"/>
    </row>
    <row r="58" ht="21.0" hidden="1" customHeight="1" outlineLevel="1">
      <c r="A58" s="39"/>
      <c r="B58" s="319"/>
      <c r="C58" s="275"/>
      <c r="D58" s="37"/>
    </row>
    <row r="59" ht="21.0" hidden="1" customHeight="1" outlineLevel="1">
      <c r="A59" s="39"/>
      <c r="B59" s="319"/>
      <c r="C59" s="275"/>
      <c r="D59" s="37"/>
    </row>
    <row r="60" ht="21.0" hidden="1" customHeight="1" outlineLevel="1">
      <c r="A60" s="39"/>
      <c r="B60" s="319"/>
      <c r="C60" s="275"/>
      <c r="D60" s="37"/>
    </row>
    <row r="61" ht="21.0" hidden="1" customHeight="1" outlineLevel="1">
      <c r="A61" s="39"/>
      <c r="B61" s="319"/>
      <c r="C61" s="275"/>
      <c r="D61" s="37"/>
    </row>
    <row r="62" ht="21.0" hidden="1" customHeight="1" outlineLevel="1">
      <c r="A62" s="39"/>
      <c r="B62" s="319"/>
      <c r="C62" s="275"/>
      <c r="D62" s="37"/>
    </row>
    <row r="63" ht="21.0" hidden="1" customHeight="1" outlineLevel="1">
      <c r="A63" s="39"/>
      <c r="B63" s="319"/>
      <c r="C63" s="275"/>
      <c r="D63" s="37"/>
    </row>
    <row r="64" ht="21.0" hidden="1" customHeight="1" outlineLevel="1">
      <c r="A64" s="39"/>
      <c r="B64" s="319"/>
      <c r="C64" s="275"/>
      <c r="D64" s="37"/>
    </row>
    <row r="65" ht="21.0" hidden="1" customHeight="1" outlineLevel="1">
      <c r="A65" s="39"/>
      <c r="B65" s="319"/>
      <c r="C65" s="275"/>
      <c r="D65" s="37"/>
    </row>
    <row r="66" ht="21.0" hidden="1" customHeight="1" outlineLevel="1">
      <c r="A66" s="39"/>
      <c r="B66" s="319"/>
      <c r="C66" s="275"/>
      <c r="D66" s="37"/>
    </row>
    <row r="67" ht="21.0" hidden="1" customHeight="1" outlineLevel="1">
      <c r="A67" s="39"/>
      <c r="B67" s="319"/>
      <c r="C67" s="275"/>
      <c r="D67" s="37"/>
    </row>
    <row r="68" ht="21.0" hidden="1" customHeight="1" outlineLevel="1">
      <c r="A68" s="39"/>
      <c r="B68" s="319"/>
      <c r="C68" s="275"/>
      <c r="D68" s="37"/>
    </row>
    <row r="69" ht="21.0" hidden="1" customHeight="1" outlineLevel="1">
      <c r="A69" s="39"/>
      <c r="B69" s="319"/>
      <c r="C69" s="275"/>
      <c r="D69" s="37"/>
    </row>
    <row r="70" ht="21.0" hidden="1" customHeight="1" outlineLevel="1">
      <c r="A70" s="39"/>
      <c r="B70" s="319"/>
      <c r="C70" s="275"/>
      <c r="D70" s="37"/>
    </row>
    <row r="71" ht="21.0" hidden="1" customHeight="1" outlineLevel="1">
      <c r="A71" s="39"/>
      <c r="B71" s="319"/>
      <c r="C71" s="275"/>
      <c r="D71" s="37"/>
    </row>
    <row r="72" ht="21.0" hidden="1" customHeight="1" outlineLevel="1">
      <c r="A72" s="39"/>
      <c r="B72" s="319"/>
      <c r="C72" s="275"/>
      <c r="D72" s="37"/>
    </row>
    <row r="73" ht="21.0" hidden="1" customHeight="1" outlineLevel="1">
      <c r="A73" s="39"/>
      <c r="B73" s="319"/>
      <c r="C73" s="275"/>
      <c r="D73" s="37"/>
    </row>
    <row r="74" ht="21.0" hidden="1" customHeight="1" outlineLevel="1">
      <c r="A74" s="39"/>
      <c r="B74" s="319"/>
      <c r="C74" s="275"/>
      <c r="D74" s="37"/>
    </row>
    <row r="75" ht="21.0" hidden="1" customHeight="1" outlineLevel="1">
      <c r="A75" s="39"/>
      <c r="B75" s="319"/>
      <c r="C75" s="275"/>
      <c r="D75" s="37"/>
    </row>
    <row r="76" ht="21.0" hidden="1" customHeight="1" outlineLevel="1">
      <c r="A76" s="39"/>
      <c r="B76" s="319"/>
      <c r="C76" s="275"/>
      <c r="D76" s="37"/>
    </row>
    <row r="77" ht="21.0" hidden="1" customHeight="1" outlineLevel="1">
      <c r="A77" s="39"/>
      <c r="B77" s="319"/>
      <c r="C77" s="275"/>
      <c r="D77" s="37"/>
    </row>
    <row r="78" ht="21.0" hidden="1" customHeight="1" outlineLevel="1">
      <c r="A78" s="39"/>
      <c r="B78" s="319"/>
      <c r="C78" s="275"/>
      <c r="D78" s="37"/>
    </row>
    <row r="79" ht="21.0" hidden="1" customHeight="1" outlineLevel="1">
      <c r="A79" s="39"/>
      <c r="B79" s="319"/>
      <c r="C79" s="275"/>
      <c r="D79" s="37"/>
    </row>
    <row r="80" ht="21.0" hidden="1" customHeight="1" outlineLevel="1">
      <c r="A80" s="39"/>
      <c r="B80" s="319"/>
      <c r="C80" s="275"/>
      <c r="D80" s="37"/>
    </row>
    <row r="81" ht="21.0" hidden="1" customHeight="1" outlineLevel="1">
      <c r="A81" s="39"/>
      <c r="B81" s="319"/>
      <c r="C81" s="275"/>
      <c r="D81" s="37"/>
    </row>
    <row r="82" ht="21.0" hidden="1" customHeight="1" outlineLevel="1">
      <c r="A82" s="39"/>
      <c r="B82" s="319"/>
      <c r="C82" s="275"/>
      <c r="D82" s="37"/>
    </row>
    <row r="83" ht="21.0" hidden="1" customHeight="1" outlineLevel="1">
      <c r="A83" s="39"/>
      <c r="B83" s="319"/>
      <c r="C83" s="275"/>
      <c r="D83" s="37"/>
    </row>
    <row r="84" ht="21.0" hidden="1" customHeight="1" outlineLevel="1">
      <c r="A84" s="39"/>
      <c r="B84" s="319"/>
      <c r="C84" s="275"/>
      <c r="D84" s="37"/>
    </row>
    <row r="85" ht="21.0" hidden="1" customHeight="1" outlineLevel="1">
      <c r="A85" s="39"/>
      <c r="B85" s="319"/>
      <c r="C85" s="275"/>
      <c r="D85" s="37"/>
    </row>
    <row r="86" ht="21.0" hidden="1" customHeight="1" outlineLevel="1">
      <c r="A86" s="39"/>
      <c r="B86" s="319"/>
      <c r="C86" s="275"/>
      <c r="D86" s="37"/>
    </row>
    <row r="87" ht="21.0" hidden="1" customHeight="1" outlineLevel="1">
      <c r="A87" s="39"/>
      <c r="B87" s="319"/>
      <c r="C87" s="275"/>
      <c r="D87" s="37"/>
    </row>
    <row r="88" ht="21.0" hidden="1" customHeight="1" outlineLevel="1">
      <c r="A88" s="39"/>
      <c r="B88" s="319"/>
      <c r="C88" s="275"/>
      <c r="D88" s="37"/>
    </row>
    <row r="89" ht="21.0" hidden="1" customHeight="1" outlineLevel="1">
      <c r="A89" s="39"/>
      <c r="B89" s="319"/>
      <c r="C89" s="275"/>
      <c r="D89" s="37"/>
    </row>
    <row r="90" ht="21.0" hidden="1" customHeight="1" outlineLevel="1">
      <c r="A90" s="39"/>
      <c r="B90" s="319"/>
      <c r="C90" s="275"/>
      <c r="D90" s="37"/>
    </row>
    <row r="91" ht="21.0" hidden="1" customHeight="1" outlineLevel="1">
      <c r="A91" s="39"/>
      <c r="B91" s="319"/>
      <c r="C91" s="275"/>
      <c r="D91" s="37"/>
    </row>
    <row r="92" ht="21.0" hidden="1" customHeight="1" outlineLevel="1">
      <c r="A92" s="39"/>
      <c r="B92" s="319"/>
      <c r="C92" s="275"/>
      <c r="D92" s="37"/>
    </row>
    <row r="93" ht="21.0" hidden="1" customHeight="1" outlineLevel="1">
      <c r="A93" s="39"/>
      <c r="B93" s="319"/>
      <c r="C93" s="275"/>
      <c r="D93" s="37"/>
    </row>
    <row r="94" ht="21.0" hidden="1" customHeight="1" outlineLevel="1">
      <c r="A94" s="39"/>
      <c r="B94" s="319"/>
      <c r="C94" s="275"/>
      <c r="D94" s="37"/>
    </row>
    <row r="95" ht="21.0" hidden="1" customHeight="1" outlineLevel="1">
      <c r="A95" s="39"/>
      <c r="B95" s="319"/>
      <c r="C95" s="275"/>
      <c r="D95" s="37"/>
    </row>
    <row r="96" ht="21.0" hidden="1" customHeight="1" outlineLevel="1">
      <c r="A96" s="39"/>
      <c r="B96" s="319"/>
      <c r="C96" s="275"/>
      <c r="D96" s="37"/>
    </row>
    <row r="97" ht="21.0" hidden="1" customHeight="1" outlineLevel="1">
      <c r="A97" s="39"/>
      <c r="B97" s="319"/>
      <c r="C97" s="275"/>
      <c r="D97" s="37"/>
    </row>
    <row r="98" ht="21.0" hidden="1" customHeight="1" outlineLevel="1">
      <c r="A98" s="39"/>
      <c r="B98" s="319"/>
      <c r="C98" s="275"/>
      <c r="D98" s="37"/>
    </row>
    <row r="99" ht="21.0" hidden="1" customHeight="1" outlineLevel="1">
      <c r="A99" s="39"/>
      <c r="B99" s="319"/>
      <c r="C99" s="275"/>
      <c r="D99" s="37"/>
    </row>
    <row r="100" ht="21.0" hidden="1" customHeight="1" outlineLevel="1">
      <c r="A100" s="39"/>
      <c r="B100" s="319"/>
      <c r="C100" s="275"/>
      <c r="D100" s="37"/>
    </row>
    <row r="101" ht="21.0" hidden="1" customHeight="1" outlineLevel="1">
      <c r="A101" s="39"/>
      <c r="B101" s="319"/>
      <c r="C101" s="275"/>
      <c r="D101" s="37"/>
    </row>
    <row r="102" ht="21.0" hidden="1" customHeight="1" outlineLevel="1">
      <c r="A102" s="39"/>
      <c r="B102" s="319"/>
      <c r="C102" s="275"/>
      <c r="D102" s="37"/>
    </row>
    <row r="103" ht="21.0" hidden="1" customHeight="1" outlineLevel="1">
      <c r="A103" s="39"/>
      <c r="B103" s="319"/>
      <c r="C103" s="275"/>
      <c r="D103" s="37"/>
    </row>
    <row r="104" ht="21.0" hidden="1" customHeight="1" outlineLevel="1">
      <c r="A104" s="39"/>
      <c r="B104" s="319"/>
      <c r="C104" s="275"/>
      <c r="D104" s="37"/>
    </row>
    <row r="105" ht="21.0" hidden="1" customHeight="1" outlineLevel="1">
      <c r="A105" s="39"/>
      <c r="B105" s="319"/>
      <c r="C105" s="275"/>
      <c r="D105" s="37"/>
    </row>
    <row r="106" ht="21.0" hidden="1" customHeight="1" outlineLevel="1">
      <c r="A106" s="39"/>
      <c r="B106" s="319"/>
      <c r="C106" s="275"/>
      <c r="D106" s="37"/>
    </row>
    <row r="107" ht="21.0" hidden="1" customHeight="1" outlineLevel="1">
      <c r="A107" s="39"/>
      <c r="B107" s="319"/>
      <c r="C107" s="275"/>
      <c r="D107" s="37"/>
    </row>
    <row r="108" ht="21.0" hidden="1" customHeight="1" outlineLevel="1">
      <c r="A108" s="39"/>
      <c r="B108" s="319"/>
      <c r="C108" s="275"/>
      <c r="D108" s="37"/>
    </row>
    <row r="109" ht="21.0" hidden="1" customHeight="1" outlineLevel="1">
      <c r="A109" s="39"/>
      <c r="B109" s="319"/>
      <c r="C109" s="275"/>
      <c r="D109" s="37"/>
    </row>
    <row r="110" ht="21.0" hidden="1" customHeight="1" outlineLevel="1">
      <c r="A110" s="39"/>
      <c r="B110" s="319"/>
      <c r="C110" s="275"/>
      <c r="D110" s="37"/>
    </row>
    <row r="111" ht="21.0" hidden="1" customHeight="1" outlineLevel="1">
      <c r="A111" s="39"/>
      <c r="B111" s="319"/>
      <c r="C111" s="275"/>
      <c r="D111" s="37"/>
    </row>
    <row r="112" ht="21.0" hidden="1" customHeight="1" outlineLevel="1">
      <c r="A112" s="39"/>
      <c r="B112" s="319"/>
      <c r="C112" s="275"/>
      <c r="D112" s="37"/>
    </row>
    <row r="113" ht="21.0" hidden="1" customHeight="1" outlineLevel="1">
      <c r="A113" s="39"/>
      <c r="B113" s="319"/>
      <c r="C113" s="275"/>
      <c r="D113" s="37"/>
    </row>
    <row r="114" ht="21.0" hidden="1" customHeight="1" outlineLevel="1">
      <c r="A114" s="39"/>
      <c r="B114" s="319"/>
      <c r="C114" s="275"/>
      <c r="D114" s="37"/>
    </row>
    <row r="115" ht="21.0" hidden="1" customHeight="1" outlineLevel="1">
      <c r="A115" s="39"/>
      <c r="B115" s="319"/>
      <c r="C115" s="275"/>
      <c r="D115" s="37"/>
    </row>
    <row r="116" ht="21.0" hidden="1" customHeight="1" outlineLevel="1">
      <c r="A116" s="39"/>
      <c r="B116" s="319"/>
      <c r="C116" s="275"/>
      <c r="D116" s="37"/>
    </row>
    <row r="117" ht="21.0" hidden="1" customHeight="1" outlineLevel="1">
      <c r="A117" s="39"/>
      <c r="B117" s="319"/>
      <c r="C117" s="275"/>
      <c r="D117" s="37"/>
    </row>
    <row r="118" ht="21.0" hidden="1" customHeight="1" outlineLevel="1">
      <c r="A118" s="39"/>
      <c r="B118" s="319"/>
      <c r="C118" s="275"/>
      <c r="D118" s="37"/>
    </row>
    <row r="119" ht="21.0" hidden="1" customHeight="1" outlineLevel="1">
      <c r="A119" s="39"/>
      <c r="B119" s="319"/>
      <c r="C119" s="275"/>
      <c r="D119" s="37"/>
    </row>
    <row r="120" ht="21.0" hidden="1" customHeight="1" outlineLevel="1">
      <c r="A120" s="39"/>
      <c r="B120" s="319"/>
      <c r="C120" s="275"/>
      <c r="D120" s="37"/>
    </row>
    <row r="121" ht="21.0" hidden="1" customHeight="1" outlineLevel="1">
      <c r="A121" s="39"/>
      <c r="B121" s="319"/>
      <c r="C121" s="275"/>
      <c r="D121" s="37"/>
    </row>
    <row r="122" ht="21.0" hidden="1" customHeight="1" outlineLevel="1">
      <c r="A122" s="39"/>
      <c r="B122" s="319"/>
      <c r="C122" s="275"/>
      <c r="D122" s="37"/>
    </row>
    <row r="123" ht="21.0" hidden="1" customHeight="1" outlineLevel="1">
      <c r="A123" s="39"/>
      <c r="B123" s="319"/>
      <c r="C123" s="275"/>
      <c r="D123" s="37"/>
    </row>
    <row r="124" ht="21.0" hidden="1" customHeight="1" outlineLevel="1">
      <c r="A124" s="39"/>
      <c r="B124" s="319"/>
      <c r="C124" s="275"/>
      <c r="D124" s="37"/>
    </row>
    <row r="125" ht="21.0" hidden="1" customHeight="1" outlineLevel="1">
      <c r="A125" s="39"/>
      <c r="B125" s="319"/>
      <c r="C125" s="275"/>
      <c r="D125" s="37"/>
    </row>
    <row r="126" ht="21.0" hidden="1" customHeight="1" outlineLevel="1">
      <c r="A126" s="39"/>
      <c r="B126" s="319"/>
      <c r="C126" s="275"/>
      <c r="D126" s="37"/>
    </row>
    <row r="127" ht="21.0" hidden="1" customHeight="1" outlineLevel="1">
      <c r="A127" s="39"/>
      <c r="B127" s="319"/>
      <c r="C127" s="275"/>
      <c r="D127" s="37"/>
    </row>
    <row r="128" ht="21.0" hidden="1" customHeight="1" outlineLevel="1">
      <c r="A128" s="39"/>
      <c r="B128" s="319"/>
      <c r="C128" s="275"/>
      <c r="D128" s="37"/>
    </row>
    <row r="129" ht="21.0" hidden="1" customHeight="1" outlineLevel="1">
      <c r="A129" s="39"/>
      <c r="B129" s="319"/>
      <c r="C129" s="275"/>
      <c r="D129" s="37"/>
    </row>
    <row r="130" ht="21.0" hidden="1" customHeight="1" outlineLevel="1">
      <c r="A130" s="39"/>
      <c r="B130" s="319"/>
      <c r="C130" s="275"/>
      <c r="D130" s="37"/>
    </row>
    <row r="131" ht="21.0" hidden="1" customHeight="1" outlineLevel="1">
      <c r="A131" s="39"/>
      <c r="B131" s="319"/>
      <c r="C131" s="275"/>
      <c r="D131" s="37"/>
    </row>
    <row r="132" ht="21.0" hidden="1" customHeight="1" outlineLevel="1">
      <c r="A132" s="39"/>
      <c r="B132" s="319"/>
      <c r="C132" s="275"/>
      <c r="D132" s="37"/>
    </row>
    <row r="133" ht="21.0" hidden="1" customHeight="1" outlineLevel="1">
      <c r="A133" s="39"/>
      <c r="B133" s="319"/>
      <c r="C133" s="275"/>
      <c r="D133" s="37"/>
    </row>
    <row r="134" ht="21.0" hidden="1" customHeight="1" outlineLevel="1">
      <c r="A134" s="39"/>
      <c r="B134" s="319"/>
      <c r="C134" s="275"/>
      <c r="D134" s="37"/>
    </row>
    <row r="135" ht="21.0" hidden="1" customHeight="1" outlineLevel="1">
      <c r="A135" s="39"/>
      <c r="B135" s="319"/>
      <c r="C135" s="275"/>
      <c r="D135" s="37"/>
    </row>
    <row r="136" ht="21.0" hidden="1" customHeight="1" outlineLevel="1">
      <c r="A136" s="39"/>
      <c r="B136" s="319"/>
      <c r="C136" s="275"/>
      <c r="D136" s="37"/>
    </row>
    <row r="137" ht="21.0" hidden="1" customHeight="1" outlineLevel="1">
      <c r="A137" s="39"/>
      <c r="B137" s="319"/>
      <c r="C137" s="275"/>
      <c r="D137" s="37"/>
    </row>
    <row r="138" ht="21.0" hidden="1" customHeight="1" outlineLevel="1">
      <c r="A138" s="39"/>
      <c r="B138" s="319"/>
      <c r="C138" s="275"/>
      <c r="D138" s="37"/>
    </row>
    <row r="139" ht="21.0" hidden="1" customHeight="1" outlineLevel="1">
      <c r="A139" s="39"/>
      <c r="B139" s="319"/>
      <c r="C139" s="275"/>
      <c r="D139" s="37"/>
    </row>
    <row r="140" ht="21.0" hidden="1" customHeight="1" outlineLevel="1">
      <c r="A140" s="39"/>
      <c r="B140" s="319"/>
      <c r="C140" s="275"/>
      <c r="D140" s="37"/>
    </row>
    <row r="141" ht="21.0" hidden="1" customHeight="1" outlineLevel="1">
      <c r="A141" s="39"/>
      <c r="B141" s="319"/>
      <c r="C141" s="275"/>
      <c r="D141" s="37"/>
    </row>
    <row r="142" ht="21.0" hidden="1" customHeight="1" outlineLevel="1">
      <c r="A142" s="39"/>
      <c r="B142" s="319"/>
      <c r="C142" s="275"/>
      <c r="D142" s="37"/>
    </row>
    <row r="143" ht="21.0" hidden="1" customHeight="1" outlineLevel="1">
      <c r="A143" s="39"/>
      <c r="B143" s="319"/>
      <c r="C143" s="275"/>
      <c r="D143" s="37"/>
    </row>
    <row r="144" ht="21.0" hidden="1" customHeight="1" outlineLevel="1">
      <c r="A144" s="39"/>
      <c r="B144" s="319"/>
      <c r="C144" s="275"/>
      <c r="D144" s="37"/>
    </row>
    <row r="145" ht="21.0" hidden="1" customHeight="1" outlineLevel="1">
      <c r="A145" s="39"/>
      <c r="B145" s="319"/>
      <c r="C145" s="275"/>
      <c r="D145" s="37"/>
    </row>
    <row r="146" ht="21.0" hidden="1" customHeight="1" outlineLevel="1">
      <c r="A146" s="39"/>
      <c r="B146" s="319"/>
      <c r="C146" s="275"/>
      <c r="D146" s="37"/>
    </row>
    <row r="147" ht="21.0" hidden="1" customHeight="1" outlineLevel="1">
      <c r="A147" s="39"/>
      <c r="B147" s="319"/>
      <c r="C147" s="275"/>
      <c r="D147" s="37"/>
    </row>
    <row r="148" ht="21.0" hidden="1" customHeight="1" outlineLevel="1">
      <c r="A148" s="39"/>
      <c r="B148" s="319"/>
      <c r="C148" s="275"/>
      <c r="D148" s="37"/>
    </row>
    <row r="149" ht="21.0" hidden="1" customHeight="1" outlineLevel="1">
      <c r="A149" s="39"/>
      <c r="B149" s="319"/>
      <c r="C149" s="275"/>
      <c r="D149" s="37"/>
    </row>
    <row r="150" ht="21.0" hidden="1" customHeight="1" outlineLevel="1">
      <c r="A150" s="39"/>
      <c r="B150" s="319"/>
      <c r="C150" s="275"/>
      <c r="D150" s="37"/>
    </row>
    <row r="151" ht="21.0" hidden="1" customHeight="1" outlineLevel="1">
      <c r="A151" s="39"/>
      <c r="B151" s="319"/>
      <c r="C151" s="275"/>
      <c r="D151" s="37"/>
    </row>
    <row r="152" ht="21.0" hidden="1" customHeight="1" outlineLevel="1">
      <c r="A152" s="39"/>
      <c r="B152" s="319"/>
      <c r="C152" s="275"/>
      <c r="D152" s="37"/>
    </row>
    <row r="153" ht="21.0" hidden="1" customHeight="1" outlineLevel="1">
      <c r="A153" s="39"/>
      <c r="B153" s="319"/>
      <c r="C153" s="275"/>
      <c r="D153" s="37"/>
    </row>
    <row r="154" ht="21.0" hidden="1" customHeight="1" outlineLevel="1">
      <c r="A154" s="39"/>
      <c r="B154" s="319"/>
      <c r="C154" s="275"/>
      <c r="D154" s="37"/>
    </row>
    <row r="155" ht="21.0" hidden="1" customHeight="1" outlineLevel="1">
      <c r="A155" s="39"/>
      <c r="B155" s="319"/>
      <c r="C155" s="275"/>
      <c r="D155" s="37"/>
    </row>
    <row r="156" ht="21.0" hidden="1" customHeight="1" outlineLevel="1">
      <c r="A156" s="39"/>
      <c r="B156" s="319"/>
      <c r="C156" s="275"/>
      <c r="D156" s="37"/>
    </row>
    <row r="157" ht="21.0" hidden="1" customHeight="1" outlineLevel="1">
      <c r="A157" s="39"/>
      <c r="B157" s="319"/>
      <c r="C157" s="275"/>
      <c r="D157" s="37"/>
    </row>
    <row r="158" ht="21.0" hidden="1" customHeight="1" outlineLevel="1">
      <c r="A158" s="39"/>
      <c r="B158" s="319"/>
      <c r="C158" s="275"/>
      <c r="D158" s="37"/>
    </row>
    <row r="159" ht="21.0" hidden="1" customHeight="1" outlineLevel="1">
      <c r="A159" s="39"/>
      <c r="B159" s="319"/>
      <c r="C159" s="275"/>
      <c r="D159" s="37"/>
    </row>
    <row r="160" ht="21.0" hidden="1" customHeight="1" outlineLevel="1">
      <c r="A160" s="39"/>
      <c r="B160" s="319"/>
      <c r="C160" s="275"/>
      <c r="D160" s="37"/>
    </row>
    <row r="161" ht="21.0" hidden="1" customHeight="1" outlineLevel="1">
      <c r="A161" s="39"/>
      <c r="B161" s="319"/>
      <c r="C161" s="275"/>
      <c r="D161" s="37"/>
    </row>
    <row r="162" ht="21.0" hidden="1" customHeight="1" outlineLevel="1">
      <c r="A162" s="39"/>
      <c r="B162" s="319"/>
      <c r="C162" s="275"/>
      <c r="D162" s="37"/>
    </row>
    <row r="163" ht="21.0" hidden="1" customHeight="1" outlineLevel="1">
      <c r="A163" s="39"/>
      <c r="B163" s="319"/>
      <c r="C163" s="275"/>
      <c r="D163" s="37"/>
    </row>
    <row r="164" ht="21.0" hidden="1" customHeight="1" outlineLevel="1">
      <c r="A164" s="39"/>
      <c r="B164" s="319"/>
      <c r="C164" s="275"/>
      <c r="D164" s="37"/>
    </row>
    <row r="165" ht="21.0" hidden="1" customHeight="1" outlineLevel="1">
      <c r="A165" s="39"/>
      <c r="B165" s="319"/>
      <c r="C165" s="275"/>
      <c r="D165" s="37"/>
    </row>
    <row r="166" ht="21.0" hidden="1" customHeight="1" outlineLevel="1">
      <c r="A166" s="39"/>
      <c r="B166" s="319"/>
      <c r="C166" s="275"/>
      <c r="D166" s="37"/>
    </row>
    <row r="167" ht="21.0" hidden="1" customHeight="1" outlineLevel="1">
      <c r="A167" s="39"/>
      <c r="B167" s="319"/>
      <c r="C167" s="275"/>
      <c r="D167" s="37"/>
    </row>
    <row r="168" ht="21.0" hidden="1" customHeight="1" outlineLevel="1">
      <c r="A168" s="39"/>
      <c r="B168" s="319"/>
      <c r="C168" s="275"/>
      <c r="D168" s="37"/>
    </row>
    <row r="169" ht="21.0" hidden="1" customHeight="1" outlineLevel="1">
      <c r="A169" s="39"/>
      <c r="B169" s="319"/>
      <c r="C169" s="275"/>
      <c r="D169" s="37"/>
    </row>
    <row r="170" ht="21.0" hidden="1" customHeight="1" outlineLevel="1">
      <c r="A170" s="39"/>
      <c r="B170" s="319"/>
      <c r="C170" s="275"/>
      <c r="D170" s="37"/>
    </row>
    <row r="171" ht="21.0" hidden="1" customHeight="1" outlineLevel="1">
      <c r="A171" s="39"/>
      <c r="B171" s="319"/>
      <c r="C171" s="275"/>
      <c r="D171" s="37"/>
    </row>
    <row r="172" ht="21.0" hidden="1" customHeight="1" outlineLevel="1">
      <c r="A172" s="39"/>
      <c r="B172" s="319"/>
      <c r="C172" s="275"/>
      <c r="D172" s="37"/>
    </row>
    <row r="173" ht="21.0" hidden="1" customHeight="1" outlineLevel="1">
      <c r="A173" s="39"/>
      <c r="B173" s="319"/>
      <c r="C173" s="275"/>
      <c r="D173" s="37"/>
    </row>
    <row r="174" ht="21.0" hidden="1" customHeight="1" outlineLevel="1">
      <c r="A174" s="39"/>
      <c r="B174" s="319"/>
      <c r="C174" s="275"/>
      <c r="D174" s="37"/>
    </row>
    <row r="175" ht="21.0" hidden="1" customHeight="1" outlineLevel="1">
      <c r="A175" s="39"/>
      <c r="B175" s="319"/>
      <c r="C175" s="275"/>
      <c r="D175" s="37"/>
    </row>
    <row r="176" ht="21.0" hidden="1" customHeight="1" outlineLevel="1">
      <c r="A176" s="39"/>
      <c r="B176" s="319"/>
      <c r="C176" s="275"/>
      <c r="D176" s="37"/>
    </row>
    <row r="177" ht="21.0" hidden="1" customHeight="1" outlineLevel="1">
      <c r="A177" s="39"/>
      <c r="B177" s="319"/>
      <c r="C177" s="275"/>
      <c r="D177" s="37"/>
    </row>
    <row r="178" ht="21.0" hidden="1" customHeight="1" outlineLevel="1">
      <c r="A178" s="39"/>
      <c r="B178" s="319"/>
      <c r="C178" s="275"/>
      <c r="D178" s="37"/>
    </row>
    <row r="179" ht="21.0" hidden="1" customHeight="1" outlineLevel="1">
      <c r="A179" s="39"/>
      <c r="B179" s="319"/>
      <c r="C179" s="275"/>
      <c r="D179" s="37"/>
    </row>
    <row r="180" ht="21.0" hidden="1" customHeight="1" outlineLevel="1">
      <c r="A180" s="39"/>
      <c r="B180" s="319"/>
      <c r="C180" s="275"/>
      <c r="D180" s="37"/>
    </row>
    <row r="181" ht="21.0" hidden="1" customHeight="1" outlineLevel="1">
      <c r="A181" s="39"/>
      <c r="B181" s="319"/>
      <c r="C181" s="275"/>
      <c r="D181" s="37"/>
    </row>
    <row r="182" ht="21.0" hidden="1" customHeight="1" outlineLevel="1">
      <c r="A182" s="39"/>
      <c r="B182" s="319"/>
      <c r="C182" s="275"/>
      <c r="D182" s="37"/>
    </row>
    <row r="183" ht="21.0" hidden="1" customHeight="1" outlineLevel="1">
      <c r="A183" s="39"/>
      <c r="B183" s="319"/>
      <c r="C183" s="275"/>
      <c r="D183" s="37"/>
    </row>
    <row r="184" ht="21.0" hidden="1" customHeight="1" outlineLevel="1">
      <c r="A184" s="39"/>
      <c r="B184" s="319"/>
      <c r="C184" s="275"/>
      <c r="D184" s="37"/>
    </row>
    <row r="185" ht="21.0" hidden="1" customHeight="1" outlineLevel="1">
      <c r="A185" s="39"/>
      <c r="B185" s="319"/>
      <c r="C185" s="275"/>
      <c r="D185" s="37"/>
    </row>
    <row r="186" ht="21.0" hidden="1" customHeight="1" outlineLevel="1">
      <c r="A186" s="39"/>
      <c r="B186" s="319"/>
      <c r="C186" s="275"/>
      <c r="D186" s="37"/>
    </row>
    <row r="187" ht="21.0" hidden="1" customHeight="1" outlineLevel="1">
      <c r="A187" s="39"/>
      <c r="B187" s="319"/>
      <c r="C187" s="275"/>
      <c r="D187" s="37"/>
    </row>
    <row r="188" ht="21.0" hidden="1" customHeight="1" outlineLevel="1">
      <c r="A188" s="39"/>
      <c r="B188" s="319"/>
      <c r="C188" s="275"/>
      <c r="D188" s="37"/>
    </row>
    <row r="189" ht="21.0" hidden="1" customHeight="1" outlineLevel="1">
      <c r="A189" s="39"/>
      <c r="B189" s="319"/>
      <c r="C189" s="275"/>
      <c r="D189" s="37"/>
    </row>
    <row r="190" ht="21.0" hidden="1" customHeight="1" outlineLevel="1">
      <c r="A190" s="39"/>
      <c r="B190" s="319"/>
      <c r="C190" s="275"/>
      <c r="D190" s="37"/>
    </row>
    <row r="191" ht="21.0" hidden="1" customHeight="1" outlineLevel="1">
      <c r="A191" s="39"/>
      <c r="B191" s="319"/>
      <c r="C191" s="275"/>
      <c r="D191" s="37"/>
    </row>
    <row r="192" ht="21.0" hidden="1" customHeight="1" outlineLevel="1">
      <c r="A192" s="39"/>
      <c r="B192" s="319"/>
      <c r="C192" s="275"/>
      <c r="D192" s="37"/>
    </row>
    <row r="193" ht="21.0" hidden="1" customHeight="1" outlineLevel="1">
      <c r="A193" s="39"/>
      <c r="B193" s="319"/>
      <c r="C193" s="275"/>
      <c r="D193" s="37"/>
    </row>
    <row r="194" ht="21.0" hidden="1" customHeight="1" outlineLevel="1">
      <c r="A194" s="39"/>
      <c r="B194" s="319"/>
      <c r="C194" s="275"/>
      <c r="D194" s="37"/>
    </row>
    <row r="195" ht="21.0" hidden="1" customHeight="1" outlineLevel="1">
      <c r="A195" s="39"/>
      <c r="B195" s="319"/>
      <c r="C195" s="275"/>
      <c r="D195" s="37"/>
    </row>
    <row r="196" ht="21.0" hidden="1" customHeight="1" outlineLevel="1">
      <c r="A196" s="39"/>
      <c r="B196" s="319"/>
      <c r="C196" s="275"/>
      <c r="D196" s="37"/>
    </row>
    <row r="197" ht="21.0" hidden="1" customHeight="1" outlineLevel="1">
      <c r="A197" s="39"/>
      <c r="B197" s="319"/>
      <c r="C197" s="275"/>
      <c r="D197" s="37"/>
    </row>
    <row r="198" ht="21.0" hidden="1" customHeight="1" outlineLevel="1">
      <c r="A198" s="39"/>
      <c r="B198" s="319"/>
      <c r="C198" s="275"/>
      <c r="D198" s="37"/>
    </row>
    <row r="199" ht="21.0" hidden="1" customHeight="1" outlineLevel="1">
      <c r="A199" s="39"/>
      <c r="B199" s="319"/>
      <c r="C199" s="275"/>
      <c r="D199" s="37"/>
    </row>
    <row r="200" ht="21.0" hidden="1" customHeight="1" outlineLevel="1">
      <c r="A200" s="39"/>
      <c r="B200" s="319"/>
      <c r="C200" s="275"/>
      <c r="D200" s="37"/>
    </row>
    <row r="201" ht="21.0" hidden="1" customHeight="1" outlineLevel="1">
      <c r="A201" s="39"/>
      <c r="B201" s="319"/>
      <c r="C201" s="275"/>
      <c r="D201" s="37"/>
    </row>
    <row r="202" ht="21.0" hidden="1" customHeight="1" outlineLevel="1">
      <c r="A202" s="39"/>
      <c r="B202" s="319"/>
      <c r="C202" s="275"/>
      <c r="D202" s="37"/>
    </row>
    <row r="203" ht="21.0" hidden="1" customHeight="1" outlineLevel="1">
      <c r="A203" s="39"/>
      <c r="B203" s="319"/>
      <c r="C203" s="275"/>
      <c r="D203" s="37"/>
    </row>
    <row r="204" ht="21.0" hidden="1" customHeight="1" outlineLevel="1">
      <c r="A204" s="39"/>
      <c r="B204" s="319"/>
      <c r="C204" s="275"/>
      <c r="D204" s="37"/>
    </row>
    <row r="205" ht="21.0" hidden="1" customHeight="1" outlineLevel="1">
      <c r="A205" s="39"/>
      <c r="B205" s="319"/>
      <c r="C205" s="275"/>
      <c r="D205" s="37"/>
    </row>
    <row r="206" ht="21.0" hidden="1" customHeight="1" outlineLevel="1">
      <c r="A206" s="39"/>
      <c r="B206" s="319"/>
      <c r="C206" s="275"/>
      <c r="D206" s="37"/>
    </row>
    <row r="207" ht="21.0" hidden="1" customHeight="1" outlineLevel="1">
      <c r="A207" s="39"/>
      <c r="B207" s="319"/>
      <c r="C207" s="275"/>
      <c r="D207" s="37"/>
    </row>
    <row r="208" ht="21.0" hidden="1" customHeight="1" outlineLevel="1">
      <c r="A208" s="39"/>
      <c r="B208" s="319"/>
      <c r="C208" s="275"/>
      <c r="D208" s="37"/>
    </row>
    <row r="209" ht="21.0" hidden="1" customHeight="1" outlineLevel="1">
      <c r="A209" s="39"/>
      <c r="B209" s="319"/>
      <c r="C209" s="275"/>
      <c r="D209" s="37"/>
    </row>
    <row r="210" ht="21.0" hidden="1" customHeight="1" outlineLevel="1">
      <c r="A210" s="39"/>
      <c r="B210" s="319"/>
      <c r="C210" s="275"/>
      <c r="D210" s="37"/>
    </row>
    <row r="211" ht="21.0" hidden="1" customHeight="1" outlineLevel="1">
      <c r="A211" s="39"/>
      <c r="B211" s="319"/>
      <c r="C211" s="275"/>
      <c r="D211" s="37"/>
    </row>
    <row r="212" ht="21.0" hidden="1" customHeight="1" outlineLevel="1">
      <c r="A212" s="39"/>
      <c r="B212" s="319"/>
      <c r="C212" s="275"/>
      <c r="D212" s="37"/>
    </row>
    <row r="213" ht="21.0" hidden="1" customHeight="1" outlineLevel="1">
      <c r="A213" s="39"/>
      <c r="B213" s="319"/>
      <c r="C213" s="275"/>
      <c r="D213" s="37"/>
    </row>
    <row r="214" ht="21.0" hidden="1" customHeight="1" outlineLevel="1">
      <c r="A214" s="39"/>
      <c r="B214" s="319"/>
      <c r="C214" s="275"/>
      <c r="D214" s="37"/>
    </row>
    <row r="215" ht="21.0" hidden="1" customHeight="1" outlineLevel="1">
      <c r="A215" s="39"/>
      <c r="B215" s="319"/>
      <c r="C215" s="275"/>
      <c r="D215" s="37"/>
    </row>
    <row r="216" ht="21.0" hidden="1" customHeight="1" outlineLevel="1">
      <c r="A216" s="39"/>
      <c r="B216" s="319"/>
      <c r="C216" s="275"/>
      <c r="D216" s="37"/>
    </row>
    <row r="217" ht="21.0" hidden="1" customHeight="1" outlineLevel="1">
      <c r="A217" s="39"/>
      <c r="B217" s="319"/>
      <c r="C217" s="275"/>
      <c r="D217" s="37"/>
    </row>
    <row r="218" ht="21.0" hidden="1" customHeight="1" outlineLevel="1">
      <c r="A218" s="39"/>
      <c r="B218" s="319"/>
      <c r="C218" s="275"/>
      <c r="D218" s="37"/>
    </row>
    <row r="219" ht="21.0" hidden="1" customHeight="1" outlineLevel="1">
      <c r="A219" s="39"/>
      <c r="B219" s="319"/>
      <c r="C219" s="275"/>
      <c r="D219" s="37"/>
    </row>
    <row r="220" ht="21.0" hidden="1" customHeight="1" outlineLevel="1">
      <c r="A220" s="39"/>
      <c r="B220" s="319"/>
      <c r="C220" s="275"/>
      <c r="D220" s="37"/>
    </row>
    <row r="221" ht="21.0" hidden="1" customHeight="1" outlineLevel="1">
      <c r="A221" s="39"/>
      <c r="B221" s="319"/>
      <c r="C221" s="275"/>
      <c r="D221" s="37"/>
    </row>
    <row r="222" ht="21.0" hidden="1" customHeight="1" outlineLevel="1">
      <c r="A222" s="39"/>
      <c r="B222" s="319"/>
      <c r="C222" s="275"/>
      <c r="D222" s="37"/>
    </row>
    <row r="223" ht="21.0" hidden="1" customHeight="1" outlineLevel="1">
      <c r="A223" s="39"/>
      <c r="B223" s="319"/>
      <c r="C223" s="275"/>
      <c r="D223" s="37"/>
    </row>
    <row r="224" ht="21.0" hidden="1" customHeight="1" outlineLevel="1">
      <c r="A224" s="39"/>
      <c r="B224" s="319"/>
      <c r="C224" s="275"/>
      <c r="D224" s="37"/>
    </row>
    <row r="225" ht="21.0" hidden="1" customHeight="1" outlineLevel="1">
      <c r="A225" s="39"/>
      <c r="B225" s="319"/>
      <c r="C225" s="275"/>
      <c r="D225" s="37"/>
    </row>
    <row r="226" ht="21.0" hidden="1" customHeight="1" outlineLevel="1">
      <c r="A226" s="39"/>
      <c r="B226" s="319"/>
      <c r="C226" s="275"/>
      <c r="D226" s="37"/>
    </row>
    <row r="227" ht="21.0" hidden="1" customHeight="1" outlineLevel="1">
      <c r="A227" s="39"/>
      <c r="B227" s="319"/>
      <c r="C227" s="275"/>
      <c r="D227" s="37"/>
    </row>
    <row r="228" ht="21.0" hidden="1" customHeight="1" outlineLevel="1">
      <c r="A228" s="39"/>
      <c r="B228" s="319"/>
      <c r="C228" s="275"/>
      <c r="D228" s="37"/>
    </row>
    <row r="229" ht="21.0" hidden="1" customHeight="1" outlineLevel="1">
      <c r="A229" s="39"/>
      <c r="B229" s="319"/>
      <c r="C229" s="275"/>
      <c r="D229" s="37"/>
    </row>
    <row r="230" ht="21.0" hidden="1" customHeight="1" outlineLevel="1">
      <c r="A230" s="39"/>
      <c r="B230" s="319"/>
      <c r="C230" s="275"/>
      <c r="D230" s="37"/>
    </row>
    <row r="231" ht="21.0" hidden="1" customHeight="1" outlineLevel="1">
      <c r="A231" s="39"/>
      <c r="B231" s="319"/>
      <c r="C231" s="275"/>
      <c r="D231" s="37"/>
    </row>
    <row r="232" ht="21.0" hidden="1" customHeight="1" outlineLevel="1">
      <c r="A232" s="39"/>
      <c r="B232" s="319"/>
      <c r="C232" s="275"/>
      <c r="D232" s="37"/>
    </row>
    <row r="233" ht="21.0" hidden="1" customHeight="1" outlineLevel="1">
      <c r="A233" s="39"/>
      <c r="B233" s="319"/>
      <c r="C233" s="275"/>
      <c r="D233" s="37"/>
    </row>
    <row r="234" ht="21.0" hidden="1" customHeight="1" outlineLevel="1">
      <c r="A234" s="39"/>
      <c r="B234" s="319"/>
      <c r="C234" s="275"/>
      <c r="D234" s="37"/>
    </row>
    <row r="235" ht="21.0" hidden="1" customHeight="1" outlineLevel="1">
      <c r="A235" s="39"/>
      <c r="B235" s="319"/>
      <c r="C235" s="275"/>
      <c r="D235" s="37"/>
    </row>
    <row r="236" ht="21.0" hidden="1" customHeight="1" outlineLevel="1">
      <c r="A236" s="39"/>
      <c r="B236" s="319"/>
      <c r="C236" s="275"/>
      <c r="D236" s="37"/>
    </row>
    <row r="237" ht="21.0" hidden="1" customHeight="1" outlineLevel="1">
      <c r="A237" s="39"/>
      <c r="B237" s="319"/>
      <c r="C237" s="275"/>
      <c r="D237" s="37"/>
    </row>
    <row r="238" ht="21.0" hidden="1" customHeight="1" outlineLevel="1">
      <c r="A238" s="39"/>
      <c r="B238" s="319"/>
      <c r="C238" s="275"/>
      <c r="D238" s="37"/>
    </row>
    <row r="239" ht="21.0" hidden="1" customHeight="1" outlineLevel="1">
      <c r="A239" s="39"/>
      <c r="B239" s="319"/>
      <c r="C239" s="275"/>
      <c r="D239" s="37"/>
    </row>
    <row r="240" ht="21.0" hidden="1" customHeight="1" outlineLevel="1">
      <c r="A240" s="39"/>
      <c r="B240" s="319"/>
      <c r="C240" s="275"/>
      <c r="D240" s="37"/>
    </row>
    <row r="241" ht="21.0" hidden="1" customHeight="1" outlineLevel="1">
      <c r="A241" s="39"/>
      <c r="B241" s="319"/>
      <c r="C241" s="275"/>
      <c r="D241" s="37"/>
    </row>
    <row r="242" ht="21.0" hidden="1" customHeight="1" outlineLevel="1">
      <c r="A242" s="39"/>
      <c r="B242" s="319"/>
      <c r="C242" s="275"/>
      <c r="D242" s="37"/>
    </row>
    <row r="243" ht="21.0" hidden="1" customHeight="1" outlineLevel="1">
      <c r="A243" s="39"/>
      <c r="B243" s="319"/>
      <c r="C243" s="275"/>
      <c r="D243" s="37"/>
    </row>
    <row r="244" ht="21.0" hidden="1" customHeight="1" outlineLevel="1">
      <c r="A244" s="39"/>
      <c r="B244" s="319"/>
      <c r="C244" s="275"/>
      <c r="D244" s="37"/>
    </row>
    <row r="245" ht="21.0" hidden="1" customHeight="1" outlineLevel="1">
      <c r="A245" s="39"/>
      <c r="B245" s="319"/>
      <c r="C245" s="275"/>
      <c r="D245" s="37"/>
    </row>
    <row r="246" ht="21.0" hidden="1" customHeight="1" outlineLevel="1">
      <c r="A246" s="39"/>
      <c r="B246" s="319"/>
      <c r="C246" s="275"/>
      <c r="D246" s="37"/>
    </row>
    <row r="247" ht="21.0" hidden="1" customHeight="1" outlineLevel="1">
      <c r="A247" s="39"/>
      <c r="B247" s="319"/>
      <c r="C247" s="275"/>
      <c r="D247" s="37"/>
    </row>
    <row r="248" ht="21.0" hidden="1" customHeight="1" outlineLevel="1">
      <c r="A248" s="39"/>
      <c r="B248" s="319"/>
      <c r="C248" s="275"/>
      <c r="D248" s="37"/>
    </row>
    <row r="249" ht="21.0" hidden="1" customHeight="1" outlineLevel="1">
      <c r="A249" s="39"/>
      <c r="B249" s="319"/>
      <c r="C249" s="275"/>
      <c r="D249" s="37"/>
    </row>
    <row r="250" ht="21.0" hidden="1" customHeight="1" outlineLevel="1">
      <c r="A250" s="39"/>
      <c r="B250" s="319"/>
      <c r="C250" s="275"/>
      <c r="D250" s="37"/>
    </row>
    <row r="251" ht="21.0" hidden="1" customHeight="1" outlineLevel="1">
      <c r="A251" s="39"/>
      <c r="B251" s="319"/>
      <c r="C251" s="275"/>
      <c r="D251" s="37"/>
    </row>
    <row r="252" ht="21.0" hidden="1" customHeight="1" outlineLevel="1">
      <c r="A252" s="39"/>
      <c r="B252" s="319"/>
      <c r="C252" s="275"/>
      <c r="D252" s="37"/>
    </row>
    <row r="253" ht="21.0" hidden="1" customHeight="1" outlineLevel="1">
      <c r="A253" s="39"/>
      <c r="B253" s="319"/>
      <c r="C253" s="275"/>
      <c r="D253" s="37"/>
    </row>
    <row r="254" ht="21.0" hidden="1" customHeight="1" outlineLevel="1">
      <c r="A254" s="39"/>
      <c r="B254" s="319"/>
      <c r="C254" s="275"/>
      <c r="D254" s="37"/>
    </row>
    <row r="255" ht="21.0" hidden="1" customHeight="1" outlineLevel="1">
      <c r="A255" s="39"/>
      <c r="B255" s="319"/>
      <c r="C255" s="275"/>
      <c r="D255" s="37"/>
    </row>
    <row r="256" ht="21.0" hidden="1" customHeight="1" outlineLevel="1">
      <c r="A256" s="39"/>
      <c r="B256" s="319"/>
      <c r="C256" s="275"/>
      <c r="D256" s="37"/>
    </row>
    <row r="257" ht="21.0" hidden="1" customHeight="1" outlineLevel="1">
      <c r="A257" s="39"/>
      <c r="B257" s="319"/>
      <c r="C257" s="275"/>
      <c r="D257" s="37"/>
    </row>
    <row r="258" ht="21.0" hidden="1" customHeight="1" outlineLevel="1">
      <c r="A258" s="39"/>
      <c r="B258" s="319"/>
      <c r="C258" s="275"/>
      <c r="D258" s="37"/>
    </row>
    <row r="259" ht="21.0" hidden="1" customHeight="1" outlineLevel="1">
      <c r="A259" s="39"/>
      <c r="B259" s="319"/>
      <c r="C259" s="275"/>
      <c r="D259" s="37"/>
    </row>
    <row r="260" ht="21.0" hidden="1" customHeight="1" outlineLevel="1">
      <c r="A260" s="39"/>
      <c r="B260" s="319"/>
      <c r="C260" s="275"/>
      <c r="D260" s="37"/>
    </row>
    <row r="261" ht="21.0" hidden="1" customHeight="1" outlineLevel="1">
      <c r="A261" s="39"/>
      <c r="B261" s="319"/>
      <c r="C261" s="275"/>
      <c r="D261" s="37"/>
    </row>
    <row r="262" ht="21.0" hidden="1" customHeight="1" outlineLevel="1">
      <c r="A262" s="39"/>
      <c r="B262" s="319"/>
      <c r="C262" s="275"/>
      <c r="D262" s="37"/>
    </row>
    <row r="263" ht="21.0" hidden="1" customHeight="1" outlineLevel="1">
      <c r="A263" s="39"/>
      <c r="B263" s="319"/>
      <c r="C263" s="275"/>
      <c r="D263" s="37"/>
    </row>
    <row r="264" ht="21.0" hidden="1" customHeight="1" outlineLevel="1">
      <c r="A264" s="39"/>
      <c r="B264" s="319"/>
      <c r="C264" s="275"/>
      <c r="D264" s="37"/>
    </row>
    <row r="265" ht="21.0" hidden="1" customHeight="1" outlineLevel="1">
      <c r="A265" s="39"/>
      <c r="B265" s="319"/>
      <c r="C265" s="275"/>
      <c r="D265" s="37"/>
    </row>
    <row r="266" ht="21.0" hidden="1" customHeight="1" outlineLevel="1">
      <c r="A266" s="39"/>
      <c r="B266" s="319"/>
      <c r="C266" s="275"/>
      <c r="D266" s="37"/>
    </row>
    <row r="267" ht="21.0" hidden="1" customHeight="1" outlineLevel="1">
      <c r="A267" s="39"/>
      <c r="B267" s="319"/>
      <c r="C267" s="275"/>
      <c r="D267" s="37"/>
    </row>
    <row r="268" ht="21.0" hidden="1" customHeight="1" outlineLevel="1">
      <c r="A268" s="39"/>
      <c r="B268" s="319"/>
      <c r="C268" s="275"/>
      <c r="D268" s="37"/>
    </row>
    <row r="269" ht="21.0" hidden="1" customHeight="1" outlineLevel="1">
      <c r="A269" s="39"/>
      <c r="B269" s="319"/>
      <c r="C269" s="275"/>
      <c r="D269" s="37"/>
    </row>
    <row r="270" ht="21.0" hidden="1" customHeight="1" outlineLevel="1">
      <c r="A270" s="39"/>
      <c r="B270" s="319"/>
      <c r="C270" s="275"/>
      <c r="D270" s="37"/>
    </row>
    <row r="271" ht="21.0" hidden="1" customHeight="1" outlineLevel="1">
      <c r="A271" s="39"/>
      <c r="B271" s="319"/>
      <c r="C271" s="275"/>
      <c r="D271" s="37"/>
    </row>
    <row r="272" ht="21.0" hidden="1" customHeight="1" outlineLevel="1">
      <c r="A272" s="39"/>
      <c r="B272" s="319"/>
      <c r="C272" s="275"/>
      <c r="D272" s="37"/>
    </row>
    <row r="273" ht="21.0" hidden="1" customHeight="1" outlineLevel="1">
      <c r="A273" s="39"/>
      <c r="B273" s="319"/>
      <c r="C273" s="275"/>
      <c r="D273" s="37"/>
    </row>
    <row r="274" ht="21.0" hidden="1" customHeight="1" outlineLevel="1">
      <c r="A274" s="39"/>
      <c r="B274" s="319"/>
      <c r="C274" s="275"/>
      <c r="D274" s="37"/>
    </row>
    <row r="275" ht="21.0" hidden="1" customHeight="1" outlineLevel="1">
      <c r="A275" s="39"/>
      <c r="B275" s="319"/>
      <c r="C275" s="275"/>
      <c r="D275" s="37"/>
    </row>
    <row r="276" ht="21.0" hidden="1" customHeight="1" outlineLevel="1">
      <c r="A276" s="39"/>
      <c r="B276" s="319"/>
      <c r="C276" s="275"/>
      <c r="D276" s="37"/>
    </row>
    <row r="277" ht="21.0" hidden="1" customHeight="1" outlineLevel="1">
      <c r="A277" s="39"/>
      <c r="B277" s="319"/>
      <c r="C277" s="275"/>
      <c r="D277" s="37"/>
    </row>
    <row r="278" ht="21.0" hidden="1" customHeight="1" outlineLevel="1">
      <c r="A278" s="39"/>
      <c r="B278" s="319"/>
      <c r="C278" s="275"/>
      <c r="D278" s="37"/>
    </row>
    <row r="279" ht="21.0" hidden="1" customHeight="1" outlineLevel="1">
      <c r="A279" s="39"/>
      <c r="B279" s="319"/>
      <c r="C279" s="275"/>
      <c r="D279" s="37"/>
    </row>
    <row r="280" ht="21.0" hidden="1" customHeight="1" outlineLevel="1">
      <c r="A280" s="39"/>
      <c r="B280" s="319"/>
      <c r="C280" s="275"/>
      <c r="D280" s="37"/>
    </row>
    <row r="281" ht="21.0" hidden="1" customHeight="1" outlineLevel="1">
      <c r="A281" s="39"/>
      <c r="B281" s="319"/>
      <c r="C281" s="275"/>
      <c r="D281" s="37"/>
    </row>
    <row r="282" ht="21.0" hidden="1" customHeight="1" outlineLevel="1">
      <c r="A282" s="39"/>
      <c r="B282" s="319"/>
      <c r="C282" s="275"/>
      <c r="D282" s="37"/>
    </row>
    <row r="283" ht="21.0" hidden="1" customHeight="1" outlineLevel="1">
      <c r="A283" s="39"/>
      <c r="B283" s="319"/>
      <c r="C283" s="275"/>
      <c r="D283" s="37"/>
    </row>
    <row r="284" ht="21.0" hidden="1" customHeight="1" outlineLevel="1">
      <c r="A284" s="39"/>
      <c r="B284" s="319"/>
      <c r="C284" s="275"/>
      <c r="D284" s="37"/>
    </row>
    <row r="285" ht="21.0" hidden="1" customHeight="1" outlineLevel="1">
      <c r="A285" s="39"/>
      <c r="B285" s="319"/>
      <c r="C285" s="275"/>
      <c r="D285" s="37"/>
    </row>
    <row r="286" ht="21.0" hidden="1" customHeight="1" outlineLevel="1">
      <c r="A286" s="39"/>
      <c r="B286" s="319"/>
      <c r="C286" s="275"/>
      <c r="D286" s="37"/>
    </row>
    <row r="287" ht="21.0" hidden="1" customHeight="1" outlineLevel="1">
      <c r="A287" s="39"/>
      <c r="B287" s="319"/>
      <c r="C287" s="275"/>
      <c r="D287" s="37"/>
    </row>
    <row r="288" ht="21.0" hidden="1" customHeight="1" outlineLevel="1">
      <c r="A288" s="39"/>
      <c r="B288" s="319"/>
      <c r="C288" s="275"/>
      <c r="D288" s="37"/>
    </row>
    <row r="289" ht="21.0" hidden="1" customHeight="1" outlineLevel="1">
      <c r="A289" s="39"/>
      <c r="B289" s="319"/>
      <c r="C289" s="275"/>
      <c r="D289" s="37"/>
    </row>
    <row r="290" ht="21.0" hidden="1" customHeight="1" outlineLevel="1">
      <c r="A290" s="39"/>
      <c r="B290" s="319"/>
      <c r="C290" s="275"/>
      <c r="D290" s="37"/>
    </row>
    <row r="291" ht="21.0" hidden="1" customHeight="1" outlineLevel="1">
      <c r="A291" s="39"/>
      <c r="B291" s="319"/>
      <c r="C291" s="275"/>
      <c r="D291" s="37"/>
    </row>
    <row r="292" ht="21.0" hidden="1" customHeight="1" outlineLevel="1">
      <c r="A292" s="39"/>
      <c r="B292" s="319"/>
      <c r="C292" s="275"/>
      <c r="D292" s="37"/>
    </row>
    <row r="293" ht="21.0" customHeight="1" collapsed="1">
      <c r="A293" s="39"/>
      <c r="B293" s="319"/>
      <c r="C293" s="275"/>
      <c r="D293" s="37"/>
    </row>
    <row r="294" ht="21.0" customHeight="1">
      <c r="A294" s="39"/>
      <c r="B294" s="319"/>
      <c r="C294" s="275"/>
      <c r="D294" s="37"/>
    </row>
  </sheetData>
  <conditionalFormatting sqref="C6:C294">
    <cfRule type="expression" dxfId="0" priority="1">
      <formula>NOT(COUNTIF(INDIRECT("Analysis Services!"&amp;"F$4:F"),C6)&gt;0)*NOT(ISBLANK(C6))</formula>
    </cfRule>
  </conditionalFormatting>
  <conditionalFormatting sqref="B6:B294">
    <cfRule type="expression" dxfId="0" priority="2">
      <formula>NOT(COUNTIF(INDIRECT("Analysis Services!"&amp;"C$4:C"),B6)&gt;0)*NOT(ISBLANK(B6))</formula>
    </cfRule>
  </conditionalFormatting>
  <conditionalFormatting sqref="A1:D1">
    <cfRule type="containsBlanks" dxfId="0" priority="3">
      <formula>LEN(TRIM(A1))=0</formula>
    </cfRule>
  </conditionalFormatting>
  <conditionalFormatting sqref="A6:A294">
    <cfRule type="expression" dxfId="0" priority="4">
      <formula>NOT(COUNTIF(INDIRECT("Analysis Profiles!"&amp;"B$4:B"),A4)&gt;0)*NOT(ISBLANK(A4))</formula>
    </cfRule>
  </conditionalFormatting>
  <dataValidations>
    <dataValidation type="list" allowBlank="1" showErrorMessage="1" sqref="B4:B294">
      <formula1>'Analysis Services'!$C$4:$C294</formula1>
    </dataValidation>
    <dataValidation type="list" allowBlank="1" showErrorMessage="1" sqref="A4:A294">
      <formula1>'Analysis Profiles'!$B$39:$B294</formula1>
    </dataValidation>
    <dataValidation type="list" allowBlank="1" showErrorMessage="1" sqref="C4:C294">
      <formula1>'Analysis Services'!$F$4:$F294</formula1>
    </dataValidation>
  </dataValidations>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3" width="24.43"/>
    <col customWidth="1" min="4" max="5" width="20.71"/>
    <col customWidth="1" min="6" max="6" width="23.71"/>
    <col customWidth="1" min="7" max="7" width="23.86"/>
  </cols>
  <sheetData>
    <row r="1" ht="24.75" hidden="1" customHeight="1" outlineLevel="1">
      <c r="A1" s="4" t="s">
        <v>60</v>
      </c>
      <c r="B1" s="4" t="s">
        <v>167</v>
      </c>
      <c r="C1" s="4" t="s">
        <v>61</v>
      </c>
      <c r="D1" s="114" t="s">
        <v>325</v>
      </c>
      <c r="E1" s="4" t="s">
        <v>506</v>
      </c>
      <c r="F1" s="114" t="s">
        <v>874</v>
      </c>
      <c r="G1" s="4"/>
    </row>
    <row r="2" ht="37.5" customHeight="1" collapsed="1">
      <c r="A2" s="343" t="str">
        <f>HYPERLINK("https://www.bikalims.org/manual/8-analysis-templates/index_html","Sample Registration Templates")</f>
        <v>Sample Registration Templates</v>
      </c>
      <c r="B2" s="320"/>
      <c r="C2" s="405"/>
      <c r="D2" s="405" t="s">
        <v>875</v>
      </c>
      <c r="E2" s="296"/>
      <c r="F2" s="320"/>
      <c r="G2" s="17" t="str">
        <f>HYPERLINK("https://www.bikalabs.com","Creative Commons BYSA
Bika Lab Systems")</f>
        <v>Creative Commons BYSA
Bika Lab Systems</v>
      </c>
    </row>
    <row r="3" ht="24.0" customHeight="1">
      <c r="A3" s="127" t="s">
        <v>64</v>
      </c>
      <c r="B3" s="127" t="s">
        <v>331</v>
      </c>
      <c r="C3" s="158" t="s">
        <v>2</v>
      </c>
      <c r="D3" s="127" t="s">
        <v>339</v>
      </c>
      <c r="E3" s="127" t="s">
        <v>876</v>
      </c>
      <c r="F3" s="127" t="s">
        <v>877</v>
      </c>
      <c r="G3" s="229"/>
    </row>
    <row r="4" ht="21.75" customHeight="1">
      <c r="A4" s="41"/>
      <c r="B4" s="406"/>
      <c r="C4" s="316"/>
      <c r="D4" s="38"/>
      <c r="E4" s="316"/>
      <c r="F4" s="39"/>
      <c r="G4" s="316"/>
    </row>
    <row r="5" ht="21.75" customHeight="1">
      <c r="A5" s="41"/>
      <c r="B5" s="406"/>
      <c r="C5" s="316"/>
      <c r="D5" s="38"/>
      <c r="E5" s="316"/>
      <c r="F5" s="39"/>
      <c r="G5" s="177"/>
    </row>
    <row r="6" ht="21.0" customHeight="1">
      <c r="A6" s="41"/>
      <c r="B6" s="406"/>
      <c r="C6" s="316"/>
      <c r="D6" s="38"/>
      <c r="E6" s="316"/>
      <c r="F6" s="39"/>
      <c r="G6" s="177"/>
    </row>
    <row r="7" ht="21.75" customHeight="1">
      <c r="A7" s="41"/>
      <c r="B7" s="406"/>
      <c r="C7" s="316"/>
      <c r="D7" s="38"/>
      <c r="E7" s="316"/>
      <c r="F7" s="39"/>
      <c r="G7" s="177"/>
    </row>
    <row r="8" ht="21.75" customHeight="1">
      <c r="A8" s="41"/>
      <c r="B8" s="406"/>
      <c r="C8" s="316"/>
      <c r="D8" s="38"/>
      <c r="E8" s="316"/>
      <c r="F8" s="39"/>
      <c r="G8" s="177"/>
    </row>
    <row r="9" ht="21.75" customHeight="1">
      <c r="A9" s="41"/>
      <c r="B9" s="406"/>
      <c r="C9" s="316"/>
      <c r="D9" s="38"/>
      <c r="E9" s="316"/>
      <c r="F9" s="39"/>
      <c r="G9" s="177"/>
    </row>
    <row r="10" ht="21.75" customHeight="1">
      <c r="A10" s="41"/>
      <c r="B10" s="406"/>
      <c r="C10" s="316"/>
      <c r="D10" s="38"/>
      <c r="E10" s="316"/>
      <c r="F10" s="39"/>
      <c r="G10" s="177"/>
    </row>
    <row r="11" ht="21.75" customHeight="1">
      <c r="A11" s="41"/>
      <c r="B11" s="406"/>
      <c r="C11" s="316"/>
      <c r="D11" s="38"/>
      <c r="E11" s="316"/>
      <c r="F11" s="39"/>
      <c r="G11" s="177"/>
    </row>
    <row r="12" ht="21.75" customHeight="1">
      <c r="A12" s="41"/>
      <c r="B12" s="406"/>
      <c r="C12" s="316"/>
      <c r="D12" s="38"/>
      <c r="E12" s="316"/>
      <c r="F12" s="39"/>
      <c r="G12" s="177"/>
    </row>
    <row r="13" ht="21.75" customHeight="1">
      <c r="A13" s="41"/>
      <c r="B13" s="406"/>
      <c r="C13" s="316"/>
      <c r="D13" s="38"/>
      <c r="E13" s="316"/>
      <c r="F13" s="39"/>
      <c r="G13" s="177"/>
    </row>
    <row r="14" ht="21.75" customHeight="1">
      <c r="A14" s="41"/>
      <c r="B14" s="406"/>
      <c r="C14" s="316"/>
      <c r="D14" s="38"/>
      <c r="E14" s="316"/>
      <c r="F14" s="39"/>
      <c r="G14" s="177"/>
    </row>
    <row r="15" ht="21.75" hidden="1" customHeight="1" outlineLevel="1">
      <c r="A15" s="41"/>
      <c r="B15" s="406"/>
      <c r="C15" s="316"/>
      <c r="D15" s="38"/>
      <c r="E15" s="316"/>
      <c r="F15" s="39"/>
      <c r="G15" s="177"/>
    </row>
    <row r="16" ht="21.75" hidden="1" customHeight="1" outlineLevel="1">
      <c r="A16" s="41"/>
      <c r="B16" s="406"/>
      <c r="C16" s="316"/>
      <c r="D16" s="38"/>
      <c r="E16" s="316"/>
      <c r="F16" s="39"/>
      <c r="G16" s="177"/>
    </row>
    <row r="17" ht="21.75" hidden="1" customHeight="1" outlineLevel="1">
      <c r="A17" s="41"/>
      <c r="B17" s="406"/>
      <c r="C17" s="316"/>
      <c r="D17" s="38"/>
      <c r="E17" s="316"/>
      <c r="F17" s="39"/>
      <c r="G17" s="177"/>
    </row>
    <row r="18" ht="21.75" hidden="1" customHeight="1" outlineLevel="1">
      <c r="A18" s="41"/>
      <c r="B18" s="406"/>
      <c r="C18" s="316"/>
      <c r="D18" s="38"/>
      <c r="E18" s="316"/>
      <c r="F18" s="39"/>
      <c r="G18" s="177"/>
    </row>
    <row r="19" ht="21.75" hidden="1" customHeight="1" outlineLevel="1">
      <c r="A19" s="41"/>
      <c r="B19" s="406"/>
      <c r="C19" s="316"/>
      <c r="D19" s="38"/>
      <c r="E19" s="316"/>
      <c r="F19" s="39"/>
      <c r="G19" s="177"/>
    </row>
    <row r="20" ht="21.75" hidden="1" customHeight="1" outlineLevel="1">
      <c r="A20" s="41"/>
      <c r="B20" s="406"/>
      <c r="C20" s="316"/>
      <c r="D20" s="38"/>
      <c r="E20" s="316"/>
      <c r="F20" s="39"/>
      <c r="G20" s="177"/>
    </row>
    <row r="21" ht="21.75" hidden="1" customHeight="1" outlineLevel="1">
      <c r="A21" s="41"/>
      <c r="B21" s="406"/>
      <c r="C21" s="316"/>
      <c r="D21" s="38"/>
      <c r="E21" s="316"/>
      <c r="F21" s="39"/>
      <c r="G21" s="177"/>
    </row>
    <row r="22" ht="21.75" hidden="1" customHeight="1" outlineLevel="1">
      <c r="A22" s="41"/>
      <c r="B22" s="406"/>
      <c r="C22" s="316"/>
      <c r="D22" s="38"/>
      <c r="E22" s="316"/>
      <c r="F22" s="39"/>
      <c r="G22" s="177"/>
    </row>
    <row r="23" ht="21.75" hidden="1" customHeight="1" outlineLevel="1">
      <c r="A23" s="41"/>
      <c r="B23" s="406"/>
      <c r="C23" s="316"/>
      <c r="D23" s="38"/>
      <c r="E23" s="316"/>
      <c r="F23" s="39"/>
      <c r="G23" s="177"/>
    </row>
    <row r="24" ht="21.75" hidden="1" customHeight="1" outlineLevel="1">
      <c r="A24" s="41"/>
      <c r="B24" s="406"/>
      <c r="C24" s="316"/>
      <c r="D24" s="38"/>
      <c r="E24" s="316"/>
      <c r="F24" s="39"/>
      <c r="G24" s="177"/>
    </row>
    <row r="25" ht="21.75" hidden="1" customHeight="1" outlineLevel="1">
      <c r="A25" s="41"/>
      <c r="B25" s="406"/>
      <c r="C25" s="316"/>
      <c r="D25" s="38"/>
      <c r="E25" s="316"/>
      <c r="F25" s="39"/>
      <c r="G25" s="177"/>
    </row>
    <row r="26" ht="21.75" hidden="1" customHeight="1" outlineLevel="1">
      <c r="A26" s="41"/>
      <c r="B26" s="406"/>
      <c r="C26" s="316"/>
      <c r="D26" s="38"/>
      <c r="E26" s="316"/>
      <c r="F26" s="39"/>
      <c r="G26" s="177"/>
    </row>
    <row r="27" ht="21.75" hidden="1" customHeight="1" outlineLevel="1">
      <c r="A27" s="41"/>
      <c r="B27" s="406"/>
      <c r="C27" s="316"/>
      <c r="D27" s="38"/>
      <c r="E27" s="316"/>
      <c r="F27" s="39"/>
      <c r="G27" s="177"/>
    </row>
    <row r="28" ht="21.75" hidden="1" customHeight="1" outlineLevel="1">
      <c r="A28" s="41"/>
      <c r="B28" s="406"/>
      <c r="C28" s="316"/>
      <c r="D28" s="38"/>
      <c r="E28" s="316"/>
      <c r="F28" s="39"/>
      <c r="G28" s="177"/>
    </row>
    <row r="29" ht="21.75" hidden="1" customHeight="1" outlineLevel="1">
      <c r="A29" s="41"/>
      <c r="B29" s="406"/>
      <c r="C29" s="316"/>
      <c r="D29" s="38"/>
      <c r="E29" s="316"/>
      <c r="F29" s="39"/>
      <c r="G29" s="177"/>
    </row>
    <row r="30" ht="21.75" hidden="1" customHeight="1" outlineLevel="1">
      <c r="A30" s="41"/>
      <c r="B30" s="406"/>
      <c r="C30" s="316"/>
      <c r="D30" s="38"/>
      <c r="E30" s="316"/>
      <c r="F30" s="39"/>
      <c r="G30" s="177"/>
    </row>
    <row r="31" ht="21.75" hidden="1" customHeight="1" outlineLevel="1">
      <c r="A31" s="41"/>
      <c r="B31" s="406"/>
      <c r="C31" s="316"/>
      <c r="D31" s="38"/>
      <c r="E31" s="316"/>
      <c r="F31" s="39"/>
      <c r="G31" s="177"/>
    </row>
    <row r="32" ht="21.75" hidden="1" customHeight="1" outlineLevel="1">
      <c r="A32" s="41"/>
      <c r="B32" s="406"/>
      <c r="C32" s="316"/>
      <c r="D32" s="38"/>
      <c r="E32" s="316"/>
      <c r="F32" s="39"/>
      <c r="G32" s="177"/>
    </row>
    <row r="33" ht="21.75" hidden="1" customHeight="1" outlineLevel="1">
      <c r="A33" s="41"/>
      <c r="B33" s="406"/>
      <c r="C33" s="316"/>
      <c r="D33" s="38"/>
      <c r="E33" s="316"/>
      <c r="F33" s="39"/>
      <c r="G33" s="177"/>
    </row>
    <row r="34" ht="21.75" hidden="1" customHeight="1" outlineLevel="1">
      <c r="A34" s="41"/>
      <c r="B34" s="406"/>
      <c r="C34" s="316"/>
      <c r="D34" s="38"/>
      <c r="E34" s="316"/>
      <c r="F34" s="39"/>
      <c r="G34" s="177"/>
    </row>
    <row r="35" ht="21.75" hidden="1" customHeight="1" outlineLevel="1">
      <c r="A35" s="41"/>
      <c r="B35" s="406"/>
      <c r="C35" s="316"/>
      <c r="D35" s="38"/>
      <c r="E35" s="316"/>
      <c r="F35" s="39"/>
      <c r="G35" s="177"/>
    </row>
    <row r="36" ht="21.75" hidden="1" customHeight="1" outlineLevel="1">
      <c r="A36" s="41"/>
      <c r="B36" s="406"/>
      <c r="C36" s="316"/>
      <c r="D36" s="38"/>
      <c r="E36" s="316"/>
      <c r="F36" s="39"/>
      <c r="G36" s="177"/>
    </row>
    <row r="37" ht="21.75" hidden="1" customHeight="1" outlineLevel="1">
      <c r="A37" s="41"/>
      <c r="B37" s="406"/>
      <c r="C37" s="316"/>
      <c r="D37" s="38"/>
      <c r="E37" s="316"/>
      <c r="F37" s="39"/>
      <c r="G37" s="177"/>
    </row>
    <row r="38" ht="21.75" hidden="1" customHeight="1" outlineLevel="1">
      <c r="A38" s="41"/>
      <c r="B38" s="406"/>
      <c r="C38" s="316"/>
      <c r="D38" s="38"/>
      <c r="E38" s="316"/>
      <c r="F38" s="39"/>
      <c r="G38" s="177"/>
    </row>
    <row r="39" ht="21.75" hidden="1" customHeight="1" outlineLevel="1">
      <c r="A39" s="41"/>
      <c r="B39" s="406"/>
      <c r="C39" s="316"/>
      <c r="D39" s="38"/>
      <c r="E39" s="316"/>
      <c r="F39" s="39"/>
      <c r="G39" s="177"/>
    </row>
    <row r="40" ht="21.75" hidden="1" customHeight="1" outlineLevel="1">
      <c r="A40" s="41"/>
      <c r="B40" s="406"/>
      <c r="C40" s="316"/>
      <c r="D40" s="38"/>
      <c r="E40" s="316"/>
      <c r="F40" s="39"/>
      <c r="G40" s="177"/>
    </row>
    <row r="41" ht="21.75" hidden="1" customHeight="1" outlineLevel="1">
      <c r="A41" s="41"/>
      <c r="B41" s="406"/>
      <c r="C41" s="316"/>
      <c r="D41" s="38"/>
      <c r="E41" s="316"/>
      <c r="F41" s="39"/>
      <c r="G41" s="177"/>
    </row>
    <row r="42" ht="21.75" hidden="1" customHeight="1" outlineLevel="1">
      <c r="A42" s="41"/>
      <c r="B42" s="406"/>
      <c r="C42" s="316"/>
      <c r="D42" s="38"/>
      <c r="E42" s="316"/>
      <c r="F42" s="39"/>
      <c r="G42" s="177"/>
    </row>
    <row r="43" ht="21.75" hidden="1" customHeight="1" outlineLevel="1">
      <c r="A43" s="41"/>
      <c r="B43" s="406"/>
      <c r="C43" s="316"/>
      <c r="D43" s="38"/>
      <c r="E43" s="316"/>
      <c r="F43" s="39"/>
      <c r="G43" s="177"/>
    </row>
    <row r="44" ht="21.75" hidden="1" customHeight="1" outlineLevel="1">
      <c r="A44" s="41"/>
      <c r="B44" s="406"/>
      <c r="C44" s="316"/>
      <c r="D44" s="38"/>
      <c r="E44" s="316"/>
      <c r="F44" s="39"/>
      <c r="G44" s="177"/>
    </row>
    <row r="45" ht="21.75" hidden="1" customHeight="1" outlineLevel="1">
      <c r="A45" s="41"/>
      <c r="B45" s="406"/>
      <c r="C45" s="316"/>
      <c r="D45" s="38"/>
      <c r="E45" s="316"/>
      <c r="F45" s="39"/>
      <c r="G45" s="177"/>
    </row>
    <row r="46" ht="21.75" hidden="1" customHeight="1" outlineLevel="1">
      <c r="A46" s="41"/>
      <c r="B46" s="406"/>
      <c r="C46" s="316"/>
      <c r="D46" s="38"/>
      <c r="E46" s="316"/>
      <c r="F46" s="39"/>
      <c r="G46" s="177"/>
    </row>
    <row r="47" ht="21.75" customHeight="1" collapsed="1">
      <c r="A47" s="41"/>
      <c r="B47" s="406"/>
      <c r="C47" s="316"/>
      <c r="D47" s="38"/>
      <c r="E47" s="316"/>
      <c r="F47" s="39"/>
      <c r="G47" s="177"/>
    </row>
    <row r="48" ht="21.75" customHeight="1">
      <c r="A48" s="41"/>
      <c r="B48" s="406"/>
      <c r="C48" s="316"/>
      <c r="D48" s="38"/>
      <c r="E48" s="316"/>
      <c r="F48" s="39"/>
      <c r="G48" s="177"/>
    </row>
  </sheetData>
  <conditionalFormatting sqref="F4:F48">
    <cfRule type="expression" dxfId="0" priority="1">
      <formula>NOT(COUNTIF(INDIRECT("Analysis Profiles!"&amp;"B$4:B"),F4)&gt;0)*NOT(ISBLANK(F4))</formula>
    </cfRule>
  </conditionalFormatting>
  <conditionalFormatting sqref="D4:D48">
    <cfRule type="expression" dxfId="0" priority="2">
      <formula>NOT(COUNTIF(INDIRECT("Sample Types!"&amp;"A$4:A"),D4)&gt;0)*NOT(ISBLANK(D4))</formula>
    </cfRule>
  </conditionalFormatting>
  <conditionalFormatting sqref="E4:E48">
    <cfRule type="expression" dxfId="0" priority="3">
      <formula>NOT(COUNTIF(INDIRECT("Sample Points!"&amp;"B$4:B"),E4)&gt;0)*NOT(ISBLANK(E4))</formula>
    </cfRule>
  </conditionalFormatting>
  <conditionalFormatting sqref="B4:B48">
    <cfRule type="expression" dxfId="1" priority="4">
      <formula>NOT(COUNTIF(INDIRECT("Clients!"&amp;"A$4:A"),B4)&gt;0)*NOT(ISBLANK(B4))</formula>
    </cfRule>
  </conditionalFormatting>
  <conditionalFormatting sqref="A1:G1">
    <cfRule type="containsBlanks" dxfId="0" priority="5">
      <formula>LEN(TRIM(A1))=0</formula>
    </cfRule>
  </conditionalFormatting>
  <dataValidations>
    <dataValidation type="list" allowBlank="1" showInputMessage="1" showErrorMessage="1" prompt="Select a Sample Type for this Sample Point - Please select a valid  Sample Type for this Sample Point from the list. The list is maintained on the 'Sample Types' sheet.  If more than one Sample Type can be sampled at this Sample Point, please add entriies" sqref="D4:D48">
      <formula1>'Sample Types'!$A$4:$A48</formula1>
    </dataValidation>
    <dataValidation type="list" allowBlank="1" showErrorMessage="1" sqref="F4:F48">
      <formula1>'Analysis Profiles'!$B$39:$B$100</formula1>
    </dataValidation>
    <dataValidation type="list" allowBlank="1" showInputMessage="1" showErrorMessage="1" prompt="Select a valid Sample Point - Select a valid Sample Point from the selection list.  The Sample Points available for selection are maintained on the &quot;Sample Points&quot;  sheet" sqref="E4:E48">
      <formula1>'Sample Points'!$A$4:$A48</formula1>
    </dataValidation>
    <dataValidation type="list" allowBlank="1" showInputMessage="1" showErrorMessage="1" prompt="Select a Client if the Profile belongs to a specific Client - Leave this field blank if it is a general 'lab' profile that can be used by all clients.  The Client list used in the selection list is maintained on the 'Clients' sheet" sqref="B4:B48">
      <formula1>Clients!$A$4:$A48</formula1>
    </dataValidation>
  </dataValidations>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9D9"/>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3" width="29.43"/>
    <col customWidth="1" min="4" max="4" width="19.14"/>
    <col customWidth="1" min="5" max="5" width="22.0"/>
  </cols>
  <sheetData>
    <row r="1" ht="24.75" hidden="1" customHeight="1" outlineLevel="1">
      <c r="A1" s="4" t="s">
        <v>878</v>
      </c>
      <c r="B1" s="4" t="s">
        <v>879</v>
      </c>
      <c r="C1" s="4" t="s">
        <v>770</v>
      </c>
      <c r="D1" s="4" t="s">
        <v>880</v>
      </c>
      <c r="E1" s="4"/>
    </row>
    <row r="2" ht="37.5" customHeight="1" collapsed="1">
      <c r="A2" s="292" t="str">
        <f>HYPERLINK("https://www.bikalims.org/manual/8-analysis-templates/index_html","Sample Template Analyses")</f>
        <v>Sample Template Analyses</v>
      </c>
      <c r="B2" s="407"/>
      <c r="C2" s="59"/>
      <c r="D2" s="296"/>
      <c r="E2" s="17" t="str">
        <f>HYPERLINK("https://www.bikalabs.com","Creative Commons BYSA
Bika Lab Systems")</f>
        <v>Creative Commons BYSA
Bika Lab Systems</v>
      </c>
    </row>
    <row r="3" ht="24.0" customHeight="1">
      <c r="A3" s="127" t="s">
        <v>881</v>
      </c>
      <c r="B3" s="127" t="s">
        <v>882</v>
      </c>
      <c r="C3" s="127" t="s">
        <v>796</v>
      </c>
      <c r="D3" s="158" t="s">
        <v>883</v>
      </c>
      <c r="E3" s="325"/>
    </row>
    <row r="4" ht="21.0" customHeight="1">
      <c r="A4" s="318"/>
      <c r="B4" s="319"/>
      <c r="C4" s="275"/>
      <c r="D4" s="408"/>
      <c r="E4" s="409"/>
    </row>
    <row r="5" ht="21.0" customHeight="1">
      <c r="A5" s="318"/>
      <c r="B5" s="319"/>
      <c r="C5" s="275"/>
      <c r="D5" s="408"/>
      <c r="E5" s="409"/>
    </row>
    <row r="6" ht="21.0" customHeight="1">
      <c r="A6" s="318"/>
      <c r="B6" s="319"/>
      <c r="C6" s="275"/>
      <c r="D6" s="408"/>
      <c r="E6" s="409"/>
    </row>
    <row r="7" ht="21.0" customHeight="1">
      <c r="A7" s="318"/>
      <c r="B7" s="319"/>
      <c r="C7" s="275"/>
      <c r="D7" s="408"/>
      <c r="E7" s="409"/>
    </row>
    <row r="8" ht="21.0" customHeight="1">
      <c r="A8" s="318"/>
      <c r="B8" s="319"/>
      <c r="C8" s="275"/>
      <c r="D8" s="408"/>
      <c r="E8" s="409"/>
    </row>
    <row r="9" ht="21.0" customHeight="1">
      <c r="A9" s="318"/>
      <c r="B9" s="319"/>
      <c r="C9" s="275"/>
      <c r="D9" s="408"/>
      <c r="E9" s="409"/>
    </row>
    <row r="10" ht="21.0" customHeight="1">
      <c r="A10" s="318"/>
      <c r="B10" s="319"/>
      <c r="C10" s="275"/>
      <c r="D10" s="408"/>
      <c r="E10" s="409"/>
    </row>
    <row r="11" ht="21.0" customHeight="1">
      <c r="A11" s="318"/>
      <c r="B11" s="319"/>
      <c r="C11" s="275"/>
      <c r="D11" s="408"/>
      <c r="E11" s="409"/>
    </row>
    <row r="12" ht="21.0" customHeight="1">
      <c r="A12" s="318"/>
      <c r="B12" s="319"/>
      <c r="C12" s="275"/>
      <c r="D12" s="408"/>
      <c r="E12" s="409"/>
    </row>
    <row r="13" ht="21.0" customHeight="1">
      <c r="A13" s="318"/>
      <c r="B13" s="319"/>
      <c r="C13" s="275"/>
      <c r="D13" s="408"/>
      <c r="E13" s="409"/>
    </row>
    <row r="14" ht="21.0" customHeight="1">
      <c r="A14" s="318"/>
      <c r="B14" s="319"/>
      <c r="C14" s="275"/>
      <c r="D14" s="408"/>
      <c r="E14" s="409"/>
    </row>
    <row r="15" ht="21.0" hidden="1" customHeight="1" outlineLevel="1">
      <c r="A15" s="318"/>
      <c r="B15" s="319"/>
      <c r="C15" s="275"/>
      <c r="D15" s="408"/>
      <c r="E15" s="409"/>
    </row>
    <row r="16" ht="21.0" hidden="1" customHeight="1" outlineLevel="1">
      <c r="A16" s="318"/>
      <c r="B16" s="319"/>
      <c r="C16" s="275"/>
      <c r="D16" s="408"/>
      <c r="E16" s="409"/>
    </row>
    <row r="17" ht="21.0" hidden="1" customHeight="1" outlineLevel="1">
      <c r="A17" s="318"/>
      <c r="B17" s="319"/>
      <c r="C17" s="275"/>
      <c r="D17" s="408"/>
      <c r="E17" s="409"/>
    </row>
    <row r="18" ht="21.0" hidden="1" customHeight="1" outlineLevel="1">
      <c r="A18" s="318"/>
      <c r="B18" s="319"/>
      <c r="C18" s="275"/>
      <c r="D18" s="408"/>
      <c r="E18" s="409"/>
    </row>
    <row r="19" ht="21.0" hidden="1" customHeight="1" outlineLevel="1">
      <c r="A19" s="318"/>
      <c r="B19" s="319"/>
      <c r="C19" s="275"/>
      <c r="D19" s="408"/>
      <c r="E19" s="409"/>
    </row>
    <row r="20" ht="21.0" hidden="1" customHeight="1" outlineLevel="1">
      <c r="A20" s="318"/>
      <c r="B20" s="319"/>
      <c r="C20" s="275"/>
      <c r="D20" s="408"/>
      <c r="E20" s="409"/>
    </row>
    <row r="21" ht="21.0" hidden="1" customHeight="1" outlineLevel="1">
      <c r="A21" s="318"/>
      <c r="B21" s="319"/>
      <c r="C21" s="275"/>
      <c r="D21" s="408"/>
      <c r="E21" s="409"/>
    </row>
    <row r="22" ht="21.0" hidden="1" customHeight="1" outlineLevel="1">
      <c r="A22" s="318"/>
      <c r="B22" s="319"/>
      <c r="C22" s="275"/>
      <c r="D22" s="408"/>
      <c r="E22" s="409"/>
    </row>
    <row r="23" ht="21.0" hidden="1" customHeight="1" outlineLevel="1">
      <c r="A23" s="318"/>
      <c r="B23" s="319"/>
      <c r="C23" s="275"/>
      <c r="D23" s="408"/>
      <c r="E23" s="409"/>
    </row>
    <row r="24" ht="21.0" hidden="1" customHeight="1" outlineLevel="1">
      <c r="A24" s="318"/>
      <c r="B24" s="319"/>
      <c r="C24" s="275"/>
      <c r="D24" s="408"/>
      <c r="E24" s="409"/>
    </row>
    <row r="25" ht="21.0" hidden="1" customHeight="1" outlineLevel="1">
      <c r="A25" s="318"/>
      <c r="B25" s="319"/>
      <c r="C25" s="275"/>
      <c r="D25" s="408"/>
      <c r="E25" s="409"/>
    </row>
    <row r="26" ht="21.0" hidden="1" customHeight="1" outlineLevel="1">
      <c r="A26" s="318"/>
      <c r="B26" s="319"/>
      <c r="C26" s="275"/>
      <c r="D26" s="408"/>
      <c r="E26" s="409"/>
    </row>
    <row r="27" ht="21.0" hidden="1" customHeight="1" outlineLevel="1">
      <c r="A27" s="318"/>
      <c r="B27" s="319"/>
      <c r="C27" s="275"/>
      <c r="D27" s="408"/>
      <c r="E27" s="409"/>
    </row>
    <row r="28" ht="21.0" hidden="1" customHeight="1" outlineLevel="1">
      <c r="A28" s="318"/>
      <c r="B28" s="319"/>
      <c r="C28" s="275"/>
      <c r="D28" s="408"/>
      <c r="E28" s="409"/>
    </row>
    <row r="29" ht="21.0" hidden="1" customHeight="1" outlineLevel="1">
      <c r="A29" s="318"/>
      <c r="B29" s="319"/>
      <c r="C29" s="275"/>
      <c r="D29" s="408"/>
      <c r="E29" s="409"/>
    </row>
    <row r="30" ht="21.0" hidden="1" customHeight="1" outlineLevel="1">
      <c r="A30" s="318"/>
      <c r="B30" s="319"/>
      <c r="C30" s="275"/>
      <c r="D30" s="408"/>
      <c r="E30" s="409"/>
    </row>
    <row r="31" ht="21.0" hidden="1" customHeight="1" outlineLevel="1">
      <c r="A31" s="318"/>
      <c r="B31" s="319"/>
      <c r="C31" s="275"/>
      <c r="D31" s="408"/>
      <c r="E31" s="409"/>
    </row>
    <row r="32" ht="21.0" hidden="1" customHeight="1" outlineLevel="1">
      <c r="A32" s="318"/>
      <c r="B32" s="319"/>
      <c r="C32" s="275"/>
      <c r="D32" s="408"/>
      <c r="E32" s="409"/>
    </row>
    <row r="33" ht="21.0" hidden="1" customHeight="1" outlineLevel="1">
      <c r="A33" s="318"/>
      <c r="B33" s="319"/>
      <c r="C33" s="275"/>
      <c r="D33" s="408"/>
      <c r="E33" s="409"/>
    </row>
    <row r="34" ht="21.0" hidden="1" customHeight="1" outlineLevel="1">
      <c r="A34" s="318"/>
      <c r="B34" s="319"/>
      <c r="C34" s="275"/>
      <c r="D34" s="408"/>
      <c r="E34" s="409"/>
    </row>
    <row r="35" ht="21.0" hidden="1" customHeight="1" outlineLevel="1">
      <c r="A35" s="318"/>
      <c r="B35" s="319"/>
      <c r="C35" s="275"/>
      <c r="D35" s="408"/>
      <c r="E35" s="409"/>
    </row>
    <row r="36" ht="21.0" hidden="1" customHeight="1" outlineLevel="1">
      <c r="A36" s="318"/>
      <c r="B36" s="319"/>
      <c r="C36" s="275"/>
      <c r="D36" s="408"/>
      <c r="E36" s="409"/>
    </row>
    <row r="37" ht="21.0" hidden="1" customHeight="1" outlineLevel="1">
      <c r="A37" s="318"/>
      <c r="B37" s="319"/>
      <c r="C37" s="275"/>
      <c r="D37" s="408"/>
      <c r="E37" s="409"/>
    </row>
    <row r="38" ht="21.0" hidden="1" customHeight="1" outlineLevel="1">
      <c r="A38" s="318"/>
      <c r="B38" s="319"/>
      <c r="C38" s="275"/>
      <c r="D38" s="408"/>
      <c r="E38" s="409"/>
    </row>
    <row r="39" ht="21.0" hidden="1" customHeight="1" outlineLevel="1">
      <c r="A39" s="318"/>
      <c r="B39" s="319"/>
      <c r="C39" s="275"/>
      <c r="D39" s="408"/>
      <c r="E39" s="409"/>
    </row>
    <row r="40" ht="21.0" hidden="1" customHeight="1" outlineLevel="1">
      <c r="A40" s="318"/>
      <c r="B40" s="319"/>
      <c r="C40" s="275"/>
      <c r="D40" s="408"/>
      <c r="E40" s="409"/>
    </row>
    <row r="41" ht="21.0" hidden="1" customHeight="1" outlineLevel="1">
      <c r="A41" s="318"/>
      <c r="B41" s="319"/>
      <c r="C41" s="275"/>
      <c r="D41" s="408"/>
      <c r="E41" s="409"/>
    </row>
    <row r="42" ht="21.0" hidden="1" customHeight="1" outlineLevel="1">
      <c r="A42" s="318"/>
      <c r="B42" s="319"/>
      <c r="C42" s="275"/>
      <c r="D42" s="408"/>
      <c r="E42" s="409"/>
    </row>
    <row r="43" ht="21.0" hidden="1" customHeight="1" outlineLevel="1">
      <c r="A43" s="318"/>
      <c r="B43" s="319"/>
      <c r="C43" s="275"/>
      <c r="D43" s="408"/>
      <c r="E43" s="409"/>
    </row>
    <row r="44" ht="21.0" hidden="1" customHeight="1" outlineLevel="1">
      <c r="A44" s="318"/>
      <c r="B44" s="319"/>
      <c r="C44" s="275"/>
      <c r="D44" s="408"/>
      <c r="E44" s="409"/>
    </row>
    <row r="45" ht="21.0" hidden="1" customHeight="1" outlineLevel="1">
      <c r="A45" s="318"/>
      <c r="B45" s="319"/>
      <c r="C45" s="275"/>
      <c r="D45" s="408"/>
      <c r="E45" s="409"/>
    </row>
    <row r="46" ht="21.0" hidden="1" customHeight="1" outlineLevel="1">
      <c r="A46" s="318"/>
      <c r="B46" s="319"/>
      <c r="C46" s="275"/>
      <c r="D46" s="408"/>
      <c r="E46" s="409"/>
    </row>
    <row r="47" ht="21.0" hidden="1" customHeight="1" outlineLevel="1">
      <c r="A47" s="318"/>
      <c r="B47" s="319"/>
      <c r="C47" s="275"/>
      <c r="D47" s="408"/>
      <c r="E47" s="409"/>
    </row>
    <row r="48" ht="21.0" hidden="1" customHeight="1" outlineLevel="1">
      <c r="A48" s="318"/>
      <c r="B48" s="319"/>
      <c r="C48" s="275"/>
      <c r="D48" s="408"/>
      <c r="E48" s="409"/>
    </row>
    <row r="49" ht="21.0" hidden="1" customHeight="1" outlineLevel="1">
      <c r="A49" s="318"/>
      <c r="B49" s="319"/>
      <c r="C49" s="275"/>
      <c r="D49" s="408"/>
      <c r="E49" s="409"/>
    </row>
    <row r="50" ht="21.0" hidden="1" customHeight="1" outlineLevel="1">
      <c r="A50" s="318"/>
      <c r="B50" s="319"/>
      <c r="C50" s="275"/>
      <c r="D50" s="408"/>
      <c r="E50" s="409"/>
    </row>
    <row r="51" ht="21.0" hidden="1" customHeight="1" outlineLevel="1">
      <c r="A51" s="318"/>
      <c r="B51" s="319"/>
      <c r="C51" s="275"/>
      <c r="D51" s="408"/>
      <c r="E51" s="409"/>
    </row>
    <row r="52" ht="21.0" hidden="1" customHeight="1" outlineLevel="1">
      <c r="A52" s="318"/>
      <c r="B52" s="319"/>
      <c r="C52" s="275"/>
      <c r="D52" s="408"/>
      <c r="E52" s="409"/>
    </row>
    <row r="53" ht="21.0" hidden="1" customHeight="1" outlineLevel="1">
      <c r="A53" s="318"/>
      <c r="B53" s="319"/>
      <c r="C53" s="275"/>
      <c r="D53" s="408"/>
      <c r="E53" s="409"/>
    </row>
    <row r="54" ht="21.0" hidden="1" customHeight="1" outlineLevel="1">
      <c r="A54" s="318"/>
      <c r="B54" s="319"/>
      <c r="C54" s="275"/>
      <c r="D54" s="408"/>
      <c r="E54" s="409"/>
    </row>
    <row r="55" ht="21.0" hidden="1" customHeight="1" outlineLevel="1">
      <c r="A55" s="318"/>
      <c r="B55" s="319"/>
      <c r="C55" s="275"/>
      <c r="D55" s="408"/>
      <c r="E55" s="409"/>
    </row>
    <row r="56" ht="21.0" hidden="1" customHeight="1" outlineLevel="1">
      <c r="A56" s="318"/>
      <c r="B56" s="319"/>
      <c r="C56" s="275"/>
      <c r="D56" s="408"/>
      <c r="E56" s="409"/>
    </row>
    <row r="57" ht="21.0" hidden="1" customHeight="1" outlineLevel="1">
      <c r="A57" s="318"/>
      <c r="B57" s="319"/>
      <c r="C57" s="275"/>
      <c r="D57" s="408"/>
      <c r="E57" s="409"/>
    </row>
    <row r="58" ht="21.0" hidden="1" customHeight="1" outlineLevel="1">
      <c r="A58" s="318"/>
      <c r="B58" s="319"/>
      <c r="C58" s="275"/>
      <c r="D58" s="408"/>
      <c r="E58" s="409"/>
    </row>
    <row r="59" ht="21.0" hidden="1" customHeight="1" outlineLevel="1">
      <c r="A59" s="318"/>
      <c r="B59" s="319"/>
      <c r="C59" s="275"/>
      <c r="D59" s="408"/>
      <c r="E59" s="409"/>
    </row>
    <row r="60" ht="21.0" hidden="1" customHeight="1" outlineLevel="1">
      <c r="A60" s="318"/>
      <c r="B60" s="319"/>
      <c r="C60" s="275"/>
      <c r="D60" s="408"/>
      <c r="E60" s="409"/>
    </row>
    <row r="61" ht="21.0" hidden="1" customHeight="1" outlineLevel="1">
      <c r="A61" s="318"/>
      <c r="B61" s="319"/>
      <c r="C61" s="275"/>
      <c r="D61" s="408"/>
      <c r="E61" s="409"/>
    </row>
    <row r="62" ht="21.0" hidden="1" customHeight="1" outlineLevel="1">
      <c r="A62" s="318"/>
      <c r="B62" s="319"/>
      <c r="C62" s="275"/>
      <c r="D62" s="408"/>
      <c r="E62" s="409"/>
    </row>
    <row r="63" ht="21.0" hidden="1" customHeight="1" outlineLevel="1">
      <c r="A63" s="318"/>
      <c r="B63" s="319"/>
      <c r="C63" s="275"/>
      <c r="D63" s="408"/>
      <c r="E63" s="409"/>
    </row>
    <row r="64" ht="21.0" hidden="1" customHeight="1" outlineLevel="1">
      <c r="A64" s="318"/>
      <c r="B64" s="319"/>
      <c r="C64" s="275"/>
      <c r="D64" s="408"/>
      <c r="E64" s="409"/>
    </row>
    <row r="65" ht="21.0" hidden="1" customHeight="1" outlineLevel="1">
      <c r="A65" s="318"/>
      <c r="B65" s="319"/>
      <c r="C65" s="275"/>
      <c r="D65" s="408"/>
      <c r="E65" s="409"/>
    </row>
    <row r="66" ht="21.0" hidden="1" customHeight="1" outlineLevel="1">
      <c r="A66" s="318"/>
      <c r="B66" s="319"/>
      <c r="C66" s="275"/>
      <c r="D66" s="408"/>
      <c r="E66" s="409"/>
    </row>
    <row r="67" ht="21.0" hidden="1" customHeight="1" outlineLevel="1">
      <c r="A67" s="318"/>
      <c r="B67" s="319"/>
      <c r="C67" s="275"/>
      <c r="D67" s="408"/>
      <c r="E67" s="409"/>
    </row>
    <row r="68" ht="21.0" hidden="1" customHeight="1" outlineLevel="1">
      <c r="A68" s="318"/>
      <c r="B68" s="319"/>
      <c r="C68" s="275"/>
      <c r="D68" s="408"/>
      <c r="E68" s="409"/>
    </row>
    <row r="69" ht="21.0" hidden="1" customHeight="1" outlineLevel="1">
      <c r="A69" s="318"/>
      <c r="B69" s="319"/>
      <c r="C69" s="275"/>
      <c r="D69" s="408"/>
      <c r="E69" s="409"/>
    </row>
    <row r="70" ht="21.0" hidden="1" customHeight="1" outlineLevel="1">
      <c r="A70" s="318"/>
      <c r="B70" s="319"/>
      <c r="C70" s="275"/>
      <c r="D70" s="408"/>
      <c r="E70" s="409"/>
    </row>
    <row r="71" ht="21.0" hidden="1" customHeight="1" outlineLevel="1">
      <c r="A71" s="318"/>
      <c r="B71" s="319"/>
      <c r="C71" s="275"/>
      <c r="D71" s="408"/>
      <c r="E71" s="409"/>
    </row>
    <row r="72" ht="21.0" hidden="1" customHeight="1" outlineLevel="1">
      <c r="A72" s="318"/>
      <c r="B72" s="319"/>
      <c r="C72" s="275"/>
      <c r="D72" s="408"/>
      <c r="E72" s="409"/>
    </row>
    <row r="73" ht="21.0" hidden="1" customHeight="1" outlineLevel="1">
      <c r="A73" s="318"/>
      <c r="B73" s="319"/>
      <c r="C73" s="275"/>
      <c r="D73" s="408"/>
      <c r="E73" s="409"/>
    </row>
    <row r="74" ht="21.0" hidden="1" customHeight="1" outlineLevel="1">
      <c r="A74" s="318"/>
      <c r="B74" s="319"/>
      <c r="C74" s="275"/>
      <c r="D74" s="408"/>
      <c r="E74" s="409"/>
    </row>
    <row r="75" ht="21.0" hidden="1" customHeight="1" outlineLevel="1">
      <c r="A75" s="318"/>
      <c r="B75" s="319"/>
      <c r="C75" s="275"/>
      <c r="D75" s="408"/>
      <c r="E75" s="409"/>
    </row>
    <row r="76" ht="21.0" hidden="1" customHeight="1" outlineLevel="1">
      <c r="A76" s="318"/>
      <c r="B76" s="319"/>
      <c r="C76" s="275"/>
      <c r="D76" s="408"/>
      <c r="E76" s="409"/>
    </row>
    <row r="77" ht="21.0" hidden="1" customHeight="1" outlineLevel="1">
      <c r="A77" s="318"/>
      <c r="B77" s="319"/>
      <c r="C77" s="275"/>
      <c r="D77" s="408"/>
      <c r="E77" s="409"/>
    </row>
    <row r="78" ht="21.0" hidden="1" customHeight="1" outlineLevel="1">
      <c r="A78" s="318"/>
      <c r="B78" s="319"/>
      <c r="C78" s="275"/>
      <c r="D78" s="408"/>
      <c r="E78" s="409"/>
    </row>
    <row r="79" ht="21.0" hidden="1" customHeight="1" outlineLevel="1">
      <c r="A79" s="318"/>
      <c r="B79" s="319"/>
      <c r="C79" s="275"/>
      <c r="D79" s="408"/>
      <c r="E79" s="409"/>
    </row>
    <row r="80" ht="21.0" customHeight="1" collapsed="1">
      <c r="A80" s="318"/>
      <c r="B80" s="319"/>
      <c r="C80" s="275"/>
      <c r="D80" s="408"/>
      <c r="E80" s="409"/>
    </row>
    <row r="81" ht="21.0" customHeight="1">
      <c r="A81" s="318"/>
      <c r="B81" s="319"/>
      <c r="C81" s="275"/>
      <c r="D81" s="408"/>
      <c r="E81" s="409"/>
    </row>
    <row r="82" ht="21.0" customHeight="1">
      <c r="A82" s="318"/>
      <c r="B82" s="319"/>
      <c r="C82" s="275"/>
      <c r="D82" s="408"/>
      <c r="E82" s="409"/>
    </row>
  </sheetData>
  <conditionalFormatting sqref="C4:C82">
    <cfRule type="expression" dxfId="0" priority="1">
      <formula>NOT(COUNTIF(INDIRECT("Analysis Services!"&amp;"F$4:F"),C4)&gt;0)*NOT(ISBLANK(C4))</formula>
    </cfRule>
  </conditionalFormatting>
  <conditionalFormatting sqref="B4:B82">
    <cfRule type="expression" dxfId="0" priority="2">
      <formula>NOT(COUNTIF(INDIRECT("Analysis Services!"&amp;"C$4:C"),B4)&gt;0)*NOT(ISBLANK(B4))</formula>
    </cfRule>
  </conditionalFormatting>
  <conditionalFormatting sqref="A1:E1">
    <cfRule type="containsBlanks" dxfId="0" priority="3">
      <formula>LEN(TRIM(A1))=0</formula>
    </cfRule>
  </conditionalFormatting>
  <conditionalFormatting sqref="A4:A82">
    <cfRule type="expression" dxfId="0" priority="4">
      <formula>NOT(COUNTIF(INDIRECT("AR Templates!"&amp;"A$4:A"),A4)&gt;0)*NOT(ISBLANK(A4))</formula>
    </cfRule>
  </conditionalFormatting>
  <dataValidations>
    <dataValidation type="list" allowBlank="1" showErrorMessage="1" sqref="B4:B82">
      <formula1>'Analysis Services'!$C$4:$C82</formula1>
    </dataValidation>
    <dataValidation type="list" allowBlank="1" showErrorMessage="1" sqref="C4:C82">
      <formula1>'Analysis Services'!$F$4:$F82</formula1>
    </dataValidation>
    <dataValidation type="list" allowBlank="1" showInputMessage="1" showErrorMessage="1" prompt="Select a Sample Partition for the Analysis - Select a valid Sample Partition for the Analysis from the selection list. The Partitions are maintained on thhe ''Constants&quot; sheet" sqref="D4:D82">
      <formula1>Constants!$A$11:$A82</formula1>
    </dataValidation>
    <dataValidation type="list" allowBlank="1" showInputMessage="1" showErrorMessage="1" prompt="Select a valid AR Template - Select an Analysis Request Template  from the list. Maintain the list on the 'AR Templates' sheet" sqref="A4:A82">
      <formula1>'AR Templates'!$A$4:$A82</formula1>
    </dataValidation>
  </dataValidations>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D9D9"/>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4" width="25.0"/>
    <col customWidth="1" min="5" max="5" width="26.86"/>
  </cols>
  <sheetData>
    <row r="1" ht="24.75" hidden="1" customHeight="1" outlineLevel="1">
      <c r="A1" s="4" t="s">
        <v>878</v>
      </c>
      <c r="B1" s="4" t="s">
        <v>884</v>
      </c>
      <c r="C1" s="4" t="s">
        <v>885</v>
      </c>
      <c r="D1" s="114" t="s">
        <v>886</v>
      </c>
      <c r="E1" s="4"/>
    </row>
    <row r="2" ht="37.5" customHeight="1" collapsed="1">
      <c r="A2" s="292" t="str">
        <f>HYPERLINK("https://www.bikalims.org/manual/8-analysis-templates/index_html","Sample Template Partitions")</f>
        <v>Sample Template Partitions</v>
      </c>
      <c r="B2" s="407"/>
      <c r="C2" s="59"/>
      <c r="D2" s="320"/>
      <c r="E2" s="17" t="str">
        <f>HYPERLINK("https://www.bikalabs.com","Creative Commons BYSA
Bika Lab Systems")</f>
        <v>Creative Commons BYSA
Bika Lab Systems</v>
      </c>
    </row>
    <row r="3" ht="24.0" customHeight="1">
      <c r="A3" s="127" t="s">
        <v>881</v>
      </c>
      <c r="B3" s="127" t="s">
        <v>887</v>
      </c>
      <c r="C3" s="158" t="s">
        <v>843</v>
      </c>
      <c r="D3" s="158" t="s">
        <v>844</v>
      </c>
      <c r="E3" s="229"/>
    </row>
    <row r="4" ht="21.0" customHeight="1">
      <c r="A4" s="318"/>
      <c r="B4" s="408"/>
      <c r="C4" s="408"/>
      <c r="D4" s="43"/>
      <c r="E4" s="409"/>
    </row>
    <row r="5" ht="21.0" customHeight="1">
      <c r="A5" s="318"/>
      <c r="B5" s="408"/>
      <c r="C5" s="408"/>
      <c r="D5" s="43"/>
      <c r="E5" s="409"/>
    </row>
    <row r="6" ht="21.0" customHeight="1">
      <c r="A6" s="318"/>
      <c r="B6" s="408"/>
      <c r="C6" s="408"/>
      <c r="D6" s="43"/>
      <c r="E6" s="409"/>
    </row>
    <row r="7" ht="21.0" customHeight="1">
      <c r="A7" s="318"/>
      <c r="B7" s="408"/>
      <c r="C7" s="408"/>
      <c r="D7" s="43"/>
      <c r="E7" s="409"/>
    </row>
    <row r="8" ht="21.0" customHeight="1">
      <c r="A8" s="318"/>
      <c r="B8" s="408"/>
      <c r="C8" s="408"/>
      <c r="D8" s="43"/>
      <c r="E8" s="409"/>
    </row>
    <row r="9" ht="21.0" customHeight="1">
      <c r="A9" s="318"/>
      <c r="B9" s="408"/>
      <c r="C9" s="408"/>
      <c r="D9" s="43"/>
      <c r="E9" s="409"/>
    </row>
    <row r="10" ht="21.0" customHeight="1">
      <c r="A10" s="318"/>
      <c r="B10" s="408"/>
      <c r="C10" s="408"/>
      <c r="D10" s="43"/>
      <c r="E10" s="409"/>
    </row>
    <row r="11" ht="21.0" customHeight="1">
      <c r="A11" s="318"/>
      <c r="B11" s="408"/>
      <c r="C11" s="408"/>
      <c r="D11" s="43"/>
      <c r="E11" s="409"/>
    </row>
    <row r="12" ht="21.0" customHeight="1">
      <c r="A12" s="318"/>
      <c r="B12" s="408"/>
      <c r="C12" s="408"/>
      <c r="D12" s="43"/>
      <c r="E12" s="409"/>
    </row>
    <row r="13" ht="21.0" customHeight="1">
      <c r="A13" s="318"/>
      <c r="B13" s="408"/>
      <c r="C13" s="408"/>
      <c r="D13" s="43"/>
      <c r="E13" s="409"/>
    </row>
    <row r="14" ht="21.0" customHeight="1">
      <c r="A14" s="318"/>
      <c r="B14" s="408"/>
      <c r="C14" s="408"/>
      <c r="D14" s="43"/>
      <c r="E14" s="409"/>
    </row>
    <row r="15" ht="21.0" hidden="1" customHeight="1" outlineLevel="1">
      <c r="A15" s="318"/>
      <c r="B15" s="408"/>
      <c r="C15" s="408"/>
      <c r="D15" s="43"/>
      <c r="E15" s="409"/>
    </row>
    <row r="16" ht="21.0" hidden="1" customHeight="1" outlineLevel="1">
      <c r="A16" s="318"/>
      <c r="B16" s="408"/>
      <c r="C16" s="408"/>
      <c r="D16" s="43"/>
      <c r="E16" s="409"/>
    </row>
    <row r="17" ht="21.0" hidden="1" customHeight="1" outlineLevel="1">
      <c r="A17" s="318"/>
      <c r="B17" s="408"/>
      <c r="C17" s="408"/>
      <c r="D17" s="43"/>
      <c r="E17" s="409"/>
    </row>
    <row r="18" ht="21.0" hidden="1" customHeight="1" outlineLevel="1">
      <c r="A18" s="318"/>
      <c r="B18" s="408"/>
      <c r="C18" s="408"/>
      <c r="D18" s="43"/>
      <c r="E18" s="409"/>
    </row>
    <row r="19" ht="21.0" hidden="1" customHeight="1" outlineLevel="1">
      <c r="A19" s="318"/>
      <c r="B19" s="408"/>
      <c r="C19" s="408"/>
      <c r="D19" s="43"/>
      <c r="E19" s="409"/>
    </row>
    <row r="20" ht="21.0" hidden="1" customHeight="1" outlineLevel="1">
      <c r="A20" s="318"/>
      <c r="B20" s="408"/>
      <c r="C20" s="408"/>
      <c r="D20" s="43"/>
      <c r="E20" s="409"/>
    </row>
    <row r="21" ht="21.0" hidden="1" customHeight="1" outlineLevel="1">
      <c r="A21" s="318"/>
      <c r="B21" s="408"/>
      <c r="C21" s="408"/>
      <c r="D21" s="43"/>
      <c r="E21" s="409"/>
    </row>
    <row r="22" ht="21.0" hidden="1" customHeight="1" outlineLevel="1">
      <c r="A22" s="318"/>
      <c r="B22" s="408"/>
      <c r="C22" s="408"/>
      <c r="D22" s="43"/>
      <c r="E22" s="409"/>
    </row>
    <row r="23" ht="21.0" hidden="1" customHeight="1" outlineLevel="1">
      <c r="A23" s="318"/>
      <c r="B23" s="408"/>
      <c r="C23" s="408"/>
      <c r="D23" s="43"/>
      <c r="E23" s="409"/>
    </row>
    <row r="24" ht="21.0" hidden="1" customHeight="1" outlineLevel="1">
      <c r="A24" s="318"/>
      <c r="B24" s="408"/>
      <c r="C24" s="408"/>
      <c r="D24" s="43"/>
      <c r="E24" s="409"/>
    </row>
    <row r="25" ht="21.0" hidden="1" customHeight="1" outlineLevel="1">
      <c r="A25" s="318"/>
      <c r="B25" s="408"/>
      <c r="C25" s="408"/>
      <c r="D25" s="43"/>
      <c r="E25" s="409"/>
    </row>
    <row r="26" ht="21.0" hidden="1" customHeight="1" outlineLevel="1">
      <c r="A26" s="318"/>
      <c r="B26" s="408"/>
      <c r="C26" s="408"/>
      <c r="D26" s="43"/>
      <c r="E26" s="409"/>
    </row>
    <row r="27" ht="21.0" hidden="1" customHeight="1" outlineLevel="1">
      <c r="A27" s="318"/>
      <c r="B27" s="408"/>
      <c r="C27" s="408"/>
      <c r="D27" s="43"/>
      <c r="E27" s="409"/>
    </row>
    <row r="28" ht="21.0" hidden="1" customHeight="1" outlineLevel="1">
      <c r="A28" s="318"/>
      <c r="B28" s="408"/>
      <c r="C28" s="408"/>
      <c r="D28" s="43"/>
      <c r="E28" s="409"/>
    </row>
    <row r="29" ht="21.0" hidden="1" customHeight="1" outlineLevel="1">
      <c r="A29" s="318"/>
      <c r="B29" s="408"/>
      <c r="C29" s="408"/>
      <c r="D29" s="43"/>
      <c r="E29" s="409"/>
    </row>
    <row r="30" ht="21.0" hidden="1" customHeight="1" outlineLevel="1">
      <c r="A30" s="318"/>
      <c r="B30" s="408"/>
      <c r="C30" s="408"/>
      <c r="D30" s="43"/>
      <c r="E30" s="409"/>
    </row>
    <row r="31" ht="21.0" hidden="1" customHeight="1" outlineLevel="1">
      <c r="A31" s="318"/>
      <c r="B31" s="408"/>
      <c r="C31" s="408"/>
      <c r="D31" s="43"/>
      <c r="E31" s="409"/>
    </row>
    <row r="32" ht="21.0" hidden="1" customHeight="1" outlineLevel="1">
      <c r="A32" s="318"/>
      <c r="B32" s="408"/>
      <c r="C32" s="408"/>
      <c r="D32" s="43"/>
      <c r="E32" s="409"/>
    </row>
    <row r="33" ht="21.0" hidden="1" customHeight="1" outlineLevel="1">
      <c r="A33" s="318"/>
      <c r="B33" s="408"/>
      <c r="C33" s="408"/>
      <c r="D33" s="43"/>
      <c r="E33" s="409"/>
    </row>
    <row r="34" ht="21.0" hidden="1" customHeight="1" outlineLevel="1">
      <c r="A34" s="318"/>
      <c r="B34" s="408"/>
      <c r="C34" s="408"/>
      <c r="D34" s="43"/>
      <c r="E34" s="409"/>
    </row>
    <row r="35" ht="21.0" hidden="1" customHeight="1" outlineLevel="1">
      <c r="A35" s="318"/>
      <c r="B35" s="408"/>
      <c r="C35" s="408"/>
      <c r="D35" s="43"/>
      <c r="E35" s="409"/>
    </row>
    <row r="36" ht="21.0" hidden="1" customHeight="1" outlineLevel="1">
      <c r="A36" s="318"/>
      <c r="B36" s="408"/>
      <c r="C36" s="408"/>
      <c r="D36" s="43"/>
      <c r="E36" s="409"/>
    </row>
    <row r="37" ht="21.0" hidden="1" customHeight="1" outlineLevel="1">
      <c r="A37" s="318"/>
      <c r="B37" s="408"/>
      <c r="C37" s="408"/>
      <c r="D37" s="43"/>
      <c r="E37" s="409"/>
    </row>
    <row r="38" ht="21.0" hidden="1" customHeight="1" outlineLevel="1">
      <c r="A38" s="318"/>
      <c r="B38" s="408"/>
      <c r="C38" s="408"/>
      <c r="D38" s="43"/>
      <c r="E38" s="409"/>
    </row>
    <row r="39" ht="21.0" hidden="1" customHeight="1" outlineLevel="1">
      <c r="A39" s="318"/>
      <c r="B39" s="408"/>
      <c r="C39" s="408"/>
      <c r="D39" s="43"/>
      <c r="E39" s="409"/>
    </row>
    <row r="40" ht="21.0" hidden="1" customHeight="1" outlineLevel="1">
      <c r="A40" s="318"/>
      <c r="B40" s="408"/>
      <c r="C40" s="408"/>
      <c r="D40" s="43"/>
      <c r="E40" s="409"/>
    </row>
    <row r="41" ht="21.0" hidden="1" customHeight="1" outlineLevel="1">
      <c r="A41" s="318"/>
      <c r="B41" s="408"/>
      <c r="C41" s="408"/>
      <c r="D41" s="43"/>
      <c r="E41" s="409"/>
    </row>
    <row r="42" ht="21.0" hidden="1" customHeight="1" outlineLevel="1">
      <c r="A42" s="318"/>
      <c r="B42" s="408"/>
      <c r="C42" s="408"/>
      <c r="D42" s="43"/>
      <c r="E42" s="409"/>
    </row>
    <row r="43" ht="21.0" hidden="1" customHeight="1" outlineLevel="1">
      <c r="A43" s="318"/>
      <c r="B43" s="408"/>
      <c r="C43" s="408"/>
      <c r="D43" s="43"/>
      <c r="E43" s="409"/>
    </row>
    <row r="44" ht="21.0" hidden="1" customHeight="1" outlineLevel="1">
      <c r="A44" s="318"/>
      <c r="B44" s="408"/>
      <c r="C44" s="408"/>
      <c r="D44" s="43"/>
      <c r="E44" s="409"/>
    </row>
    <row r="45" ht="21.0" customHeight="1" collapsed="1">
      <c r="A45" s="318"/>
      <c r="B45" s="408"/>
      <c r="C45" s="408"/>
      <c r="D45" s="43"/>
      <c r="E45" s="409"/>
    </row>
    <row r="46" ht="21.0" customHeight="1">
      <c r="A46" s="318"/>
      <c r="B46" s="408"/>
      <c r="C46" s="408"/>
      <c r="D46" s="43"/>
      <c r="E46" s="409"/>
    </row>
    <row r="47" ht="21.0" customHeight="1">
      <c r="A47" s="318"/>
      <c r="B47" s="408"/>
      <c r="C47" s="408"/>
      <c r="D47" s="43"/>
      <c r="E47" s="409"/>
    </row>
  </sheetData>
  <conditionalFormatting sqref="A1:E1">
    <cfRule type="containsBlanks" dxfId="0" priority="1">
      <formula>LEN(TRIM(A1))=0</formula>
    </cfRule>
  </conditionalFormatting>
  <dataValidations>
    <dataValidation type="list" allowBlank="1" showInputMessage="1" showErrorMessage="1" prompt="Select a Sample Partition for the Analysis - Select a valid Sample Partition for the Analysis from the selection list. The Partitions are maintained on thhe ''Constants&quot; sheet" sqref="B4">
      <formula1>Constants!$A$11:$A47</formula1>
    </dataValidation>
    <dataValidation type="list" allowBlank="1" showErrorMessage="1" sqref="C5:C47">
      <formula1>Containers!$A$4:$A$22</formula1>
    </dataValidation>
    <dataValidation type="list" allowBlank="1" sqref="D5:D47">
      <formula1>Preservations!$A$4:$A$9</formula1>
    </dataValidation>
    <dataValidation type="list" allowBlank="1" showErrorMessage="1" sqref="C4">
      <formula1>Containers!$A$4:$A47</formula1>
    </dataValidation>
    <dataValidation type="list" allowBlank="1" showInputMessage="1" showErrorMessage="1" prompt="Select a Sample Partition for the Analysis - Select a valid Sample Partition for the Analysis from the selection list. The Partitions are maintained on thhe ''Constants&quot; sheet" sqref="B5:B47">
      <formula1>Constants!$A$11:$A$15</formula1>
    </dataValidation>
    <dataValidation type="list" allowBlank="1" showInputMessage="1" showErrorMessage="1" prompt="Select a valid AR Template - Select an Analysis Request Template  from the list. Maintain the list on the 'AR Templates' sheet" sqref="A5:A47">
      <formula1>'AR Templates'!$A$4:$A$48</formula1>
    </dataValidation>
    <dataValidation type="list" allowBlank="1" showInputMessage="1" showErrorMessage="1" prompt="Select a valid AR Template - Select an Analysis Request Template  from the list. Maintain the list on the 'AR Templates' sheet" sqref="A4">
      <formula1>'AR Templates'!$A$4:$A47</formula1>
    </dataValidation>
    <dataValidation type="list" allowBlank="1" sqref="D4">
      <formula1>Preservations!$A$4:$A47</formula1>
    </dataValidation>
  </dataValidations>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5.29"/>
    <col customWidth="1" min="2" max="2" width="36.14"/>
    <col customWidth="1" min="3" max="3" width="19.57"/>
    <col customWidth="1" min="4" max="4" width="19.43"/>
    <col customWidth="1" min="5" max="5" width="21.0"/>
  </cols>
  <sheetData>
    <row r="1" ht="20.25" hidden="1" customHeight="1" outlineLevel="1">
      <c r="A1" s="118" t="s">
        <v>60</v>
      </c>
      <c r="B1" s="118" t="s">
        <v>61</v>
      </c>
      <c r="C1" s="4" t="s">
        <v>318</v>
      </c>
      <c r="D1" s="114" t="s">
        <v>888</v>
      </c>
      <c r="E1" s="4"/>
    </row>
    <row r="2" ht="37.5" customHeight="1">
      <c r="A2" s="341" t="str">
        <f>HYPERLINK("https://www.bikalims.org/manual/qc/reference-definitions","Reference Definitions")</f>
        <v>Reference Definitions</v>
      </c>
      <c r="B2" s="412" t="s">
        <v>892</v>
      </c>
      <c r="C2" s="323"/>
      <c r="D2" s="59"/>
      <c r="E2" s="17" t="str">
        <f>HYPERLINK("https://www.bikalabs.com","Creative Commons BYSA
Bika Lab Systems")</f>
        <v>Creative Commons BYSA
Bika Lab Systems</v>
      </c>
    </row>
    <row r="3" ht="24.0" customHeight="1">
      <c r="A3" s="369" t="s">
        <v>64</v>
      </c>
      <c r="B3" s="369" t="s">
        <v>2</v>
      </c>
      <c r="C3" s="154" t="s">
        <v>894</v>
      </c>
      <c r="D3" s="154" t="s">
        <v>895</v>
      </c>
      <c r="E3" s="415"/>
    </row>
    <row r="4" ht="21.0" customHeight="1">
      <c r="A4" s="416"/>
      <c r="B4" s="416"/>
      <c r="C4" s="227"/>
      <c r="D4" s="227"/>
      <c r="E4" s="418"/>
    </row>
    <row r="5" ht="21.0" customHeight="1">
      <c r="A5" s="416"/>
      <c r="B5" s="416"/>
      <c r="C5" s="227"/>
      <c r="D5" s="227"/>
      <c r="E5" s="418"/>
    </row>
    <row r="6" ht="21.0" customHeight="1">
      <c r="A6" s="416"/>
      <c r="B6" s="416"/>
      <c r="C6" s="227"/>
      <c r="D6" s="227"/>
      <c r="E6" s="418"/>
    </row>
    <row r="7" ht="21.0" customHeight="1">
      <c r="A7" s="416"/>
      <c r="B7" s="416"/>
      <c r="C7" s="227"/>
      <c r="D7" s="227"/>
      <c r="E7" s="418"/>
    </row>
    <row r="8" ht="21.0" customHeight="1">
      <c r="A8" s="416"/>
      <c r="B8" s="416"/>
      <c r="C8" s="227"/>
      <c r="D8" s="227"/>
      <c r="E8" s="418"/>
    </row>
    <row r="9" ht="21.0" customHeight="1">
      <c r="A9" s="416"/>
      <c r="B9" s="416"/>
      <c r="C9" s="227"/>
      <c r="D9" s="227"/>
      <c r="E9" s="418"/>
    </row>
    <row r="10" ht="21.0" customHeight="1">
      <c r="A10" s="416"/>
      <c r="B10" s="416"/>
      <c r="C10" s="227"/>
      <c r="D10" s="227"/>
      <c r="E10" s="418"/>
    </row>
    <row r="11" ht="21.0" customHeight="1">
      <c r="A11" s="416"/>
      <c r="B11" s="416"/>
      <c r="C11" s="227"/>
      <c r="D11" s="227"/>
      <c r="E11" s="418"/>
    </row>
    <row r="12" ht="21.0" customHeight="1">
      <c r="A12" s="416"/>
      <c r="B12" s="416"/>
      <c r="C12" s="227"/>
      <c r="D12" s="227"/>
      <c r="E12" s="418"/>
    </row>
    <row r="13" ht="21.0" customHeight="1">
      <c r="A13" s="416"/>
      <c r="B13" s="416"/>
      <c r="C13" s="227"/>
      <c r="D13" s="227"/>
      <c r="E13" s="418"/>
    </row>
    <row r="14" ht="21.0" customHeight="1">
      <c r="A14" s="416"/>
      <c r="B14" s="416"/>
      <c r="C14" s="227"/>
      <c r="D14" s="227"/>
      <c r="E14" s="418"/>
    </row>
    <row r="15" ht="21.0" customHeight="1">
      <c r="A15" s="416"/>
      <c r="B15" s="416"/>
      <c r="C15" s="227"/>
      <c r="D15" s="227"/>
      <c r="E15" s="418"/>
    </row>
    <row r="16" ht="21.0" customHeight="1" collapsed="1">
      <c r="A16" s="416"/>
      <c r="B16" s="416"/>
      <c r="C16" s="227"/>
      <c r="D16" s="227"/>
      <c r="E16" s="418"/>
    </row>
    <row r="17" ht="21.0" hidden="1" customHeight="1" outlineLevel="1">
      <c r="A17" s="416"/>
      <c r="B17" s="416"/>
      <c r="C17" s="227"/>
      <c r="D17" s="227"/>
      <c r="E17" s="418"/>
    </row>
    <row r="18" ht="21.0" hidden="1" customHeight="1" outlineLevel="1">
      <c r="A18" s="416"/>
      <c r="B18" s="416"/>
      <c r="C18" s="227"/>
      <c r="D18" s="227"/>
      <c r="E18" s="418"/>
    </row>
    <row r="19" ht="21.0" hidden="1" customHeight="1" outlineLevel="1">
      <c r="A19" s="416"/>
      <c r="B19" s="416"/>
      <c r="C19" s="227"/>
      <c r="D19" s="227"/>
      <c r="E19" s="418"/>
    </row>
    <row r="20" ht="21.0" hidden="1" customHeight="1" outlineLevel="1">
      <c r="A20" s="416"/>
      <c r="B20" s="416"/>
      <c r="C20" s="227"/>
      <c r="D20" s="227"/>
      <c r="E20" s="418"/>
    </row>
    <row r="21" ht="21.0" hidden="1" customHeight="1" outlineLevel="1">
      <c r="A21" s="416"/>
      <c r="B21" s="416"/>
      <c r="C21" s="227"/>
      <c r="D21" s="227"/>
      <c r="E21" s="418"/>
    </row>
    <row r="22" ht="21.0" hidden="1" customHeight="1" outlineLevel="1">
      <c r="A22" s="416"/>
      <c r="B22" s="416"/>
      <c r="C22" s="227"/>
      <c r="D22" s="227"/>
      <c r="E22" s="418"/>
    </row>
    <row r="23" ht="21.0" hidden="1" customHeight="1" outlineLevel="1">
      <c r="A23" s="416"/>
      <c r="B23" s="416"/>
      <c r="C23" s="227"/>
      <c r="D23" s="227"/>
      <c r="E23" s="418"/>
    </row>
    <row r="24" ht="21.0" hidden="1" customHeight="1" outlineLevel="1">
      <c r="A24" s="416"/>
      <c r="B24" s="416"/>
      <c r="C24" s="227"/>
      <c r="D24" s="227"/>
      <c r="E24" s="418"/>
    </row>
    <row r="25" ht="21.0" hidden="1" customHeight="1" outlineLevel="1">
      <c r="A25" s="416"/>
      <c r="B25" s="416"/>
      <c r="C25" s="227"/>
      <c r="D25" s="227"/>
      <c r="E25" s="418"/>
    </row>
    <row r="26" ht="21.0" hidden="1" customHeight="1" outlineLevel="1">
      <c r="A26" s="416"/>
      <c r="B26" s="416"/>
      <c r="C26" s="227"/>
      <c r="D26" s="227"/>
      <c r="E26" s="418"/>
    </row>
    <row r="27" ht="21.0" hidden="1" customHeight="1" outlineLevel="1">
      <c r="A27" s="416"/>
      <c r="B27" s="416"/>
      <c r="C27" s="227"/>
      <c r="D27" s="227"/>
      <c r="E27" s="418"/>
    </row>
    <row r="28" ht="21.0" hidden="1" customHeight="1" outlineLevel="1">
      <c r="A28" s="416"/>
      <c r="B28" s="416"/>
      <c r="C28" s="227"/>
      <c r="D28" s="227"/>
      <c r="E28" s="418"/>
    </row>
    <row r="29" ht="21.0" hidden="1" customHeight="1" outlineLevel="1">
      <c r="A29" s="416"/>
      <c r="B29" s="416"/>
      <c r="C29" s="227"/>
      <c r="D29" s="227"/>
      <c r="E29" s="418"/>
    </row>
    <row r="30" ht="21.0" hidden="1" customHeight="1" outlineLevel="1">
      <c r="A30" s="416"/>
      <c r="B30" s="416"/>
      <c r="C30" s="227"/>
      <c r="D30" s="227"/>
      <c r="E30" s="418"/>
    </row>
    <row r="31" ht="21.0" hidden="1" customHeight="1" outlineLevel="1">
      <c r="A31" s="416"/>
      <c r="B31" s="416"/>
      <c r="C31" s="227"/>
      <c r="D31" s="227"/>
      <c r="E31" s="418"/>
    </row>
    <row r="32" ht="21.0" hidden="1" customHeight="1" outlineLevel="1">
      <c r="A32" s="416"/>
      <c r="B32" s="416"/>
      <c r="C32" s="227"/>
      <c r="D32" s="227"/>
      <c r="E32" s="418"/>
    </row>
    <row r="33" ht="21.0" hidden="1" customHeight="1" outlineLevel="1">
      <c r="A33" s="416"/>
      <c r="B33" s="416"/>
      <c r="C33" s="227"/>
      <c r="D33" s="227"/>
      <c r="E33" s="418"/>
    </row>
    <row r="34" ht="21.0" hidden="1" customHeight="1" outlineLevel="1">
      <c r="A34" s="416"/>
      <c r="B34" s="416"/>
      <c r="C34" s="227"/>
      <c r="D34" s="227"/>
      <c r="E34" s="418"/>
    </row>
    <row r="35" ht="21.0" hidden="1" customHeight="1" outlineLevel="1">
      <c r="A35" s="416"/>
      <c r="B35" s="416"/>
      <c r="C35" s="227"/>
      <c r="D35" s="227"/>
      <c r="E35" s="418"/>
    </row>
    <row r="36" ht="21.0" hidden="1" customHeight="1" outlineLevel="1">
      <c r="A36" s="416"/>
      <c r="B36" s="416"/>
      <c r="C36" s="227"/>
      <c r="D36" s="227"/>
      <c r="E36" s="418"/>
    </row>
    <row r="37" ht="21.0" hidden="1" customHeight="1" outlineLevel="1">
      <c r="A37" s="416"/>
      <c r="B37" s="416"/>
      <c r="C37" s="227"/>
      <c r="D37" s="227"/>
      <c r="E37" s="418"/>
    </row>
    <row r="38" ht="21.0" hidden="1" customHeight="1" outlineLevel="1">
      <c r="A38" s="416"/>
      <c r="B38" s="416"/>
      <c r="C38" s="227"/>
      <c r="D38" s="227"/>
      <c r="E38" s="418"/>
    </row>
    <row r="39" ht="21.0" hidden="1" customHeight="1" outlineLevel="1">
      <c r="A39" s="416"/>
      <c r="B39" s="416"/>
      <c r="C39" s="227"/>
      <c r="D39" s="227"/>
      <c r="E39" s="418"/>
    </row>
    <row r="40" ht="21.0" hidden="1" customHeight="1" outlineLevel="1">
      <c r="A40" s="416"/>
      <c r="B40" s="416"/>
      <c r="C40" s="227"/>
      <c r="D40" s="227"/>
      <c r="E40" s="418"/>
    </row>
    <row r="41" ht="21.0" hidden="1" customHeight="1" outlineLevel="1">
      <c r="A41" s="416"/>
      <c r="B41" s="416"/>
      <c r="C41" s="227"/>
      <c r="D41" s="227"/>
      <c r="E41" s="418"/>
    </row>
    <row r="42" ht="21.0" hidden="1" customHeight="1" outlineLevel="1">
      <c r="A42" s="416"/>
      <c r="B42" s="416"/>
      <c r="C42" s="227"/>
      <c r="D42" s="227"/>
      <c r="E42" s="418"/>
    </row>
    <row r="43" ht="21.0" hidden="1" customHeight="1" outlineLevel="1">
      <c r="A43" s="416"/>
      <c r="B43" s="416"/>
      <c r="C43" s="227"/>
      <c r="D43" s="227"/>
      <c r="E43" s="418"/>
    </row>
    <row r="44" ht="21.0" hidden="1" customHeight="1" outlineLevel="1">
      <c r="A44" s="416"/>
      <c r="B44" s="416"/>
      <c r="C44" s="227"/>
      <c r="D44" s="227"/>
      <c r="E44" s="418"/>
    </row>
    <row r="45" ht="21.0" hidden="1" customHeight="1" outlineLevel="1">
      <c r="A45" s="416"/>
      <c r="B45" s="416"/>
      <c r="C45" s="227"/>
      <c r="D45" s="227"/>
      <c r="E45" s="418"/>
    </row>
    <row r="46" ht="21.0" hidden="1" customHeight="1" outlineLevel="1">
      <c r="A46" s="416"/>
      <c r="B46" s="416"/>
      <c r="C46" s="227"/>
      <c r="D46" s="227"/>
      <c r="E46" s="418"/>
    </row>
    <row r="47" ht="21.0" hidden="1" customHeight="1" outlineLevel="1">
      <c r="A47" s="416"/>
      <c r="B47" s="416"/>
      <c r="C47" s="227"/>
      <c r="D47" s="227"/>
      <c r="E47" s="418"/>
    </row>
    <row r="48" ht="21.0" hidden="1" customHeight="1" outlineLevel="1">
      <c r="A48" s="416"/>
      <c r="B48" s="416"/>
      <c r="C48" s="227"/>
      <c r="D48" s="227"/>
      <c r="E48" s="418"/>
    </row>
    <row r="49" ht="21.0" hidden="1" customHeight="1" outlineLevel="1">
      <c r="A49" s="416"/>
      <c r="B49" s="416"/>
      <c r="C49" s="227"/>
      <c r="D49" s="227"/>
      <c r="E49" s="418"/>
    </row>
    <row r="50" ht="21.0" hidden="1" customHeight="1" outlineLevel="1">
      <c r="A50" s="416"/>
      <c r="B50" s="416"/>
      <c r="C50" s="227"/>
      <c r="D50" s="227"/>
      <c r="E50" s="418"/>
    </row>
    <row r="51" ht="21.0" hidden="1" customHeight="1" outlineLevel="1">
      <c r="A51" s="416"/>
      <c r="B51" s="416"/>
      <c r="C51" s="227"/>
      <c r="D51" s="227"/>
      <c r="E51" s="418"/>
    </row>
    <row r="52" ht="21.0" hidden="1" customHeight="1" outlineLevel="1">
      <c r="A52" s="416"/>
      <c r="B52" s="416"/>
      <c r="C52" s="227"/>
      <c r="D52" s="227"/>
      <c r="E52" s="418"/>
    </row>
    <row r="53" ht="21.0" hidden="1" customHeight="1" outlineLevel="1">
      <c r="A53" s="416"/>
      <c r="B53" s="416"/>
      <c r="C53" s="227"/>
      <c r="D53" s="227"/>
      <c r="E53" s="418"/>
    </row>
    <row r="54" ht="21.0" hidden="1" customHeight="1" outlineLevel="1">
      <c r="A54" s="416"/>
      <c r="B54" s="416"/>
      <c r="C54" s="227"/>
      <c r="D54" s="227"/>
      <c r="E54" s="418"/>
    </row>
    <row r="55" ht="21.0" hidden="1" customHeight="1" outlineLevel="1">
      <c r="A55" s="416"/>
      <c r="B55" s="416"/>
      <c r="C55" s="227"/>
      <c r="D55" s="227"/>
      <c r="E55" s="418"/>
    </row>
    <row r="56" ht="21.0" hidden="1" customHeight="1" outlineLevel="1">
      <c r="A56" s="416"/>
      <c r="B56" s="416"/>
      <c r="C56" s="227"/>
      <c r="D56" s="227"/>
      <c r="E56" s="418"/>
    </row>
    <row r="57" ht="21.0" hidden="1" customHeight="1" outlineLevel="1">
      <c r="A57" s="416"/>
      <c r="B57" s="416"/>
      <c r="C57" s="227"/>
      <c r="D57" s="227"/>
      <c r="E57" s="418"/>
    </row>
    <row r="58" ht="21.0" customHeight="1">
      <c r="A58" s="416"/>
      <c r="B58" s="416"/>
      <c r="C58" s="227"/>
      <c r="D58" s="227"/>
      <c r="E58" s="418"/>
    </row>
  </sheetData>
  <conditionalFormatting sqref="A1:E1">
    <cfRule type="containsBlanks" dxfId="0" priority="1">
      <formula>LEN(TRIM(A1))=0</formula>
    </cfRule>
  </conditionalFormatting>
  <dataValidations>
    <dataValidation type="date" operator="greaterThan" allowBlank="1" showInputMessage="1" showErrorMessage="1" prompt="Please enter a date - After 1 Jan 2012. Expected format is YYYY/MM/DD" sqref="E4:E58">
      <formula1>NZS2/1/1</formula1>
    </dataValidation>
    <dataValidation type="list" allowBlank="1" showErrorMessage="1" sqref="C4:D58">
      <formula1>"0,1"</formula1>
    </dataValidation>
  </dataValidations>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pageSetUpPr/>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6.14"/>
    <col customWidth="1" min="2" max="2" width="26.86"/>
    <col customWidth="1" min="3" max="3" width="27.14"/>
    <col customWidth="1" min="4" max="4" width="25.29"/>
    <col customWidth="1" min="5" max="6" width="16.86"/>
    <col customWidth="1" min="7" max="7" width="25.43"/>
  </cols>
  <sheetData>
    <row r="1" ht="20.25" hidden="1" customHeight="1" outlineLevel="1">
      <c r="A1" s="118" t="s">
        <v>889</v>
      </c>
      <c r="B1" s="386" t="s">
        <v>857</v>
      </c>
      <c r="C1" s="118" t="s">
        <v>796</v>
      </c>
      <c r="D1" s="71" t="s">
        <v>890</v>
      </c>
      <c r="E1" s="410" t="s">
        <v>858</v>
      </c>
      <c r="F1" s="71" t="s">
        <v>859</v>
      </c>
      <c r="G1" s="4"/>
    </row>
    <row r="2" ht="37.5" customHeight="1" collapsed="1">
      <c r="A2" s="341" t="s">
        <v>891</v>
      </c>
      <c r="B2" s="411"/>
      <c r="C2" s="411"/>
      <c r="D2" s="413"/>
      <c r="E2" s="414" t="s">
        <v>893</v>
      </c>
      <c r="F2" s="16"/>
      <c r="G2" s="17" t="str">
        <f>HYPERLINK("https://www.bikalabs.com","Creative Commons BYSA
Bika Lab Systems")</f>
        <v>Creative Commons BYSA
Bika Lab Systems</v>
      </c>
    </row>
    <row r="3" ht="24.0" customHeight="1">
      <c r="A3" s="369" t="s">
        <v>896</v>
      </c>
      <c r="B3" s="369" t="s">
        <v>882</v>
      </c>
      <c r="C3" s="369" t="s">
        <v>796</v>
      </c>
      <c r="D3" s="417" t="s">
        <v>897</v>
      </c>
      <c r="E3" s="417" t="s">
        <v>852</v>
      </c>
      <c r="F3" s="417" t="s">
        <v>853</v>
      </c>
      <c r="G3" s="415"/>
    </row>
    <row r="4" ht="21.0" customHeight="1">
      <c r="A4" s="416"/>
      <c r="B4" s="319"/>
      <c r="C4" s="275"/>
      <c r="D4" s="419"/>
      <c r="E4" s="419"/>
      <c r="F4" s="419"/>
      <c r="G4" s="420"/>
    </row>
    <row r="5" ht="21.0" customHeight="1">
      <c r="A5" s="416"/>
      <c r="B5" s="319"/>
      <c r="C5" s="275"/>
      <c r="D5" s="419"/>
      <c r="E5" s="419"/>
      <c r="F5" s="419"/>
      <c r="G5" s="420"/>
    </row>
    <row r="6" ht="21.0" customHeight="1">
      <c r="A6" s="416"/>
      <c r="B6" s="319"/>
      <c r="C6" s="275"/>
      <c r="D6" s="419"/>
      <c r="E6" s="419"/>
      <c r="F6" s="419"/>
      <c r="G6" s="420"/>
    </row>
    <row r="7" ht="21.0" customHeight="1">
      <c r="A7" s="416"/>
      <c r="B7" s="319"/>
      <c r="C7" s="275"/>
      <c r="D7" s="419"/>
      <c r="E7" s="419"/>
      <c r="F7" s="419"/>
      <c r="G7" s="420"/>
    </row>
    <row r="8" ht="21.0" customHeight="1">
      <c r="A8" s="416"/>
      <c r="B8" s="319"/>
      <c r="C8" s="275"/>
      <c r="D8" s="419"/>
      <c r="E8" s="419"/>
      <c r="F8" s="419"/>
      <c r="G8" s="420"/>
    </row>
    <row r="9" ht="21.0" customHeight="1">
      <c r="A9" s="416"/>
      <c r="B9" s="319"/>
      <c r="C9" s="275"/>
      <c r="D9" s="419"/>
      <c r="E9" s="419"/>
      <c r="F9" s="419"/>
      <c r="G9" s="420"/>
    </row>
    <row r="10" ht="21.0" customHeight="1">
      <c r="A10" s="416"/>
      <c r="B10" s="319"/>
      <c r="C10" s="275"/>
      <c r="D10" s="419"/>
      <c r="E10" s="419"/>
      <c r="F10" s="419"/>
      <c r="G10" s="420"/>
    </row>
    <row r="11" ht="21.0" customHeight="1">
      <c r="A11" s="416"/>
      <c r="B11" s="319"/>
      <c r="C11" s="275"/>
      <c r="D11" s="419"/>
      <c r="E11" s="419"/>
      <c r="F11" s="419"/>
      <c r="G11" s="420"/>
    </row>
    <row r="12" ht="21.0" customHeight="1">
      <c r="A12" s="416"/>
      <c r="B12" s="319"/>
      <c r="C12" s="275"/>
      <c r="D12" s="419"/>
      <c r="E12" s="419"/>
      <c r="F12" s="419"/>
      <c r="G12" s="420"/>
    </row>
    <row r="13" ht="21.0" customHeight="1">
      <c r="A13" s="416"/>
      <c r="B13" s="319"/>
      <c r="C13" s="275"/>
      <c r="D13" s="419"/>
      <c r="E13" s="419"/>
      <c r="F13" s="419"/>
      <c r="G13" s="420"/>
    </row>
    <row r="14" ht="21.0" customHeight="1">
      <c r="A14" s="416"/>
      <c r="B14" s="319"/>
      <c r="C14" s="275"/>
      <c r="D14" s="419"/>
      <c r="E14" s="419"/>
      <c r="F14" s="419"/>
      <c r="G14" s="420"/>
    </row>
    <row r="15" ht="21.0" customHeight="1">
      <c r="A15" s="416"/>
      <c r="B15" s="319"/>
      <c r="C15" s="275"/>
      <c r="D15" s="419"/>
      <c r="E15" s="419"/>
      <c r="F15" s="419"/>
      <c r="G15" s="420"/>
    </row>
    <row r="16" ht="21.0" customHeight="1">
      <c r="A16" s="416"/>
      <c r="B16" s="319"/>
      <c r="C16" s="275"/>
      <c r="D16" s="419"/>
      <c r="E16" s="419"/>
      <c r="F16" s="419"/>
      <c r="G16" s="420"/>
    </row>
    <row r="17" ht="21.0" hidden="1" customHeight="1" outlineLevel="1">
      <c r="A17" s="416"/>
      <c r="B17" s="319"/>
      <c r="C17" s="275"/>
      <c r="D17" s="419"/>
      <c r="E17" s="419"/>
      <c r="F17" s="419"/>
      <c r="G17" s="420"/>
    </row>
    <row r="18" ht="21.0" hidden="1" customHeight="1" outlineLevel="1">
      <c r="A18" s="416"/>
      <c r="B18" s="319"/>
      <c r="C18" s="275"/>
      <c r="D18" s="419"/>
      <c r="E18" s="419"/>
      <c r="F18" s="419"/>
      <c r="G18" s="420"/>
    </row>
    <row r="19" ht="21.0" hidden="1" customHeight="1" outlineLevel="1">
      <c r="A19" s="416"/>
      <c r="B19" s="319"/>
      <c r="C19" s="275"/>
      <c r="D19" s="419"/>
      <c r="E19" s="419"/>
      <c r="F19" s="419"/>
      <c r="G19" s="420"/>
    </row>
    <row r="20" ht="21.0" hidden="1" customHeight="1" outlineLevel="1">
      <c r="A20" s="416"/>
      <c r="B20" s="319"/>
      <c r="C20" s="275"/>
      <c r="D20" s="419"/>
      <c r="E20" s="419"/>
      <c r="F20" s="419"/>
      <c r="G20" s="420"/>
    </row>
    <row r="21" ht="21.0" hidden="1" customHeight="1" outlineLevel="1">
      <c r="A21" s="416"/>
      <c r="B21" s="319"/>
      <c r="C21" s="275"/>
      <c r="D21" s="419"/>
      <c r="E21" s="419"/>
      <c r="F21" s="419"/>
      <c r="G21" s="420"/>
    </row>
    <row r="22" ht="21.0" hidden="1" customHeight="1" outlineLevel="1">
      <c r="A22" s="416"/>
      <c r="B22" s="319"/>
      <c r="C22" s="275"/>
      <c r="D22" s="419"/>
      <c r="E22" s="419"/>
      <c r="F22" s="419"/>
      <c r="G22" s="420"/>
    </row>
    <row r="23" ht="21.0" hidden="1" customHeight="1" outlineLevel="1">
      <c r="A23" s="416"/>
      <c r="B23" s="319"/>
      <c r="C23" s="275"/>
      <c r="D23" s="419"/>
      <c r="E23" s="419"/>
      <c r="F23" s="419"/>
      <c r="G23" s="420"/>
    </row>
    <row r="24" ht="21.0" hidden="1" customHeight="1" outlineLevel="1">
      <c r="A24" s="416"/>
      <c r="B24" s="319"/>
      <c r="C24" s="275"/>
      <c r="D24" s="419"/>
      <c r="E24" s="419"/>
      <c r="F24" s="419"/>
      <c r="G24" s="420"/>
    </row>
    <row r="25" ht="21.0" hidden="1" customHeight="1" outlineLevel="1">
      <c r="A25" s="416"/>
      <c r="B25" s="319"/>
      <c r="C25" s="275"/>
      <c r="D25" s="419"/>
      <c r="E25" s="419"/>
      <c r="F25" s="419"/>
      <c r="G25" s="420"/>
    </row>
    <row r="26" ht="21.0" hidden="1" customHeight="1" outlineLevel="1">
      <c r="A26" s="416"/>
      <c r="B26" s="319"/>
      <c r="C26" s="275"/>
      <c r="D26" s="419"/>
      <c r="E26" s="419"/>
      <c r="F26" s="419"/>
      <c r="G26" s="420"/>
    </row>
    <row r="27" ht="21.0" hidden="1" customHeight="1" outlineLevel="1">
      <c r="A27" s="416"/>
      <c r="B27" s="319"/>
      <c r="C27" s="275"/>
      <c r="D27" s="419"/>
      <c r="E27" s="419"/>
      <c r="F27" s="419"/>
      <c r="G27" s="420"/>
    </row>
    <row r="28" ht="21.0" hidden="1" customHeight="1" outlineLevel="1">
      <c r="A28" s="416"/>
      <c r="B28" s="319"/>
      <c r="C28" s="275"/>
      <c r="D28" s="419"/>
      <c r="E28" s="419"/>
      <c r="F28" s="419"/>
      <c r="G28" s="420"/>
    </row>
    <row r="29" ht="21.0" hidden="1" customHeight="1" outlineLevel="1">
      <c r="A29" s="416"/>
      <c r="B29" s="319"/>
      <c r="C29" s="275"/>
      <c r="D29" s="419"/>
      <c r="E29" s="419"/>
      <c r="F29" s="419"/>
      <c r="G29" s="420"/>
    </row>
    <row r="30" ht="21.0" hidden="1" customHeight="1" outlineLevel="1">
      <c r="A30" s="416"/>
      <c r="B30" s="319"/>
      <c r="C30" s="275"/>
      <c r="D30" s="419"/>
      <c r="E30" s="419"/>
      <c r="F30" s="419"/>
      <c r="G30" s="420"/>
    </row>
    <row r="31" ht="21.0" hidden="1" customHeight="1" outlineLevel="1">
      <c r="A31" s="416"/>
      <c r="B31" s="319"/>
      <c r="C31" s="275"/>
      <c r="D31" s="419"/>
      <c r="E31" s="419"/>
      <c r="F31" s="419"/>
      <c r="G31" s="420"/>
    </row>
    <row r="32" ht="21.0" hidden="1" customHeight="1" outlineLevel="1">
      <c r="A32" s="416"/>
      <c r="B32" s="319"/>
      <c r="C32" s="275"/>
      <c r="D32" s="419"/>
      <c r="E32" s="419"/>
      <c r="F32" s="419"/>
      <c r="G32" s="420"/>
    </row>
    <row r="33" ht="21.0" hidden="1" customHeight="1" outlineLevel="1">
      <c r="A33" s="416"/>
      <c r="B33" s="319"/>
      <c r="C33" s="275"/>
      <c r="D33" s="419"/>
      <c r="E33" s="419"/>
      <c r="F33" s="419"/>
      <c r="G33" s="420"/>
    </row>
    <row r="34" ht="21.0" hidden="1" customHeight="1" outlineLevel="1">
      <c r="A34" s="416"/>
      <c r="B34" s="319"/>
      <c r="C34" s="275"/>
      <c r="D34" s="419"/>
      <c r="E34" s="419"/>
      <c r="F34" s="419"/>
      <c r="G34" s="420"/>
    </row>
    <row r="35" ht="21.0" hidden="1" customHeight="1" outlineLevel="1">
      <c r="A35" s="416"/>
      <c r="B35" s="319"/>
      <c r="C35" s="275"/>
      <c r="D35" s="419"/>
      <c r="E35" s="419"/>
      <c r="F35" s="419"/>
      <c r="G35" s="420"/>
    </row>
    <row r="36" ht="21.0" hidden="1" customHeight="1" outlineLevel="1">
      <c r="A36" s="416"/>
      <c r="B36" s="319"/>
      <c r="C36" s="275"/>
      <c r="D36" s="419"/>
      <c r="E36" s="419"/>
      <c r="F36" s="419"/>
      <c r="G36" s="420"/>
    </row>
    <row r="37" ht="21.0" hidden="1" customHeight="1" outlineLevel="1">
      <c r="A37" s="416"/>
      <c r="B37" s="319"/>
      <c r="C37" s="275"/>
      <c r="D37" s="419"/>
      <c r="E37" s="419"/>
      <c r="F37" s="419"/>
      <c r="G37" s="420"/>
    </row>
    <row r="38" ht="21.0" hidden="1" customHeight="1" outlineLevel="1">
      <c r="A38" s="416"/>
      <c r="B38" s="319"/>
      <c r="C38" s="275"/>
      <c r="D38" s="419"/>
      <c r="E38" s="419"/>
      <c r="F38" s="419"/>
      <c r="G38" s="420"/>
    </row>
    <row r="39" ht="21.0" hidden="1" customHeight="1" outlineLevel="1">
      <c r="A39" s="416"/>
      <c r="B39" s="319"/>
      <c r="C39" s="275"/>
      <c r="D39" s="419"/>
      <c r="E39" s="419"/>
      <c r="F39" s="419"/>
      <c r="G39" s="420"/>
    </row>
    <row r="40" ht="21.0" hidden="1" customHeight="1" outlineLevel="1">
      <c r="A40" s="416"/>
      <c r="B40" s="319"/>
      <c r="C40" s="275"/>
      <c r="D40" s="419"/>
      <c r="E40" s="419"/>
      <c r="F40" s="419"/>
      <c r="G40" s="420"/>
    </row>
    <row r="41" ht="21.0" hidden="1" customHeight="1" outlineLevel="1">
      <c r="A41" s="416"/>
      <c r="B41" s="319"/>
      <c r="C41" s="275"/>
      <c r="D41" s="419"/>
      <c r="E41" s="419"/>
      <c r="F41" s="419"/>
      <c r="G41" s="420"/>
    </row>
    <row r="42" ht="21.0" hidden="1" customHeight="1" outlineLevel="1">
      <c r="A42" s="416"/>
      <c r="B42" s="319"/>
      <c r="C42" s="275"/>
      <c r="D42" s="419"/>
      <c r="E42" s="419"/>
      <c r="F42" s="419"/>
      <c r="G42" s="420"/>
    </row>
    <row r="43" ht="21.0" hidden="1" customHeight="1" outlineLevel="1">
      <c r="A43" s="416"/>
      <c r="B43" s="319"/>
      <c r="C43" s="275"/>
      <c r="D43" s="419"/>
      <c r="E43" s="419"/>
      <c r="F43" s="419"/>
      <c r="G43" s="420"/>
    </row>
    <row r="44" ht="21.0" hidden="1" customHeight="1" outlineLevel="1">
      <c r="A44" s="416"/>
      <c r="B44" s="319"/>
      <c r="C44" s="275"/>
      <c r="D44" s="419"/>
      <c r="E44" s="419"/>
      <c r="F44" s="419"/>
      <c r="G44" s="420"/>
    </row>
    <row r="45" ht="21.0" hidden="1" customHeight="1" outlineLevel="1">
      <c r="A45" s="416"/>
      <c r="B45" s="319"/>
      <c r="C45" s="275"/>
      <c r="D45" s="419"/>
      <c r="E45" s="419"/>
      <c r="F45" s="419"/>
      <c r="G45" s="420"/>
    </row>
    <row r="46" ht="21.0" hidden="1" customHeight="1" outlineLevel="1">
      <c r="A46" s="416"/>
      <c r="B46" s="319"/>
      <c r="C46" s="275"/>
      <c r="D46" s="419"/>
      <c r="E46" s="419"/>
      <c r="F46" s="419"/>
      <c r="G46" s="420"/>
    </row>
    <row r="47" ht="21.0" hidden="1" customHeight="1" outlineLevel="1">
      <c r="A47" s="416"/>
      <c r="B47" s="319"/>
      <c r="C47" s="275"/>
      <c r="D47" s="419"/>
      <c r="E47" s="419"/>
      <c r="F47" s="419"/>
      <c r="G47" s="420"/>
    </row>
    <row r="48" ht="21.0" hidden="1" customHeight="1" outlineLevel="1">
      <c r="A48" s="416"/>
      <c r="B48" s="319"/>
      <c r="C48" s="275"/>
      <c r="D48" s="419"/>
      <c r="E48" s="419"/>
      <c r="F48" s="419"/>
      <c r="G48" s="420"/>
    </row>
    <row r="49" ht="21.0" hidden="1" customHeight="1" outlineLevel="1">
      <c r="A49" s="416"/>
      <c r="B49" s="319"/>
      <c r="C49" s="275"/>
      <c r="D49" s="419"/>
      <c r="E49" s="419"/>
      <c r="F49" s="419"/>
      <c r="G49" s="420"/>
    </row>
    <row r="50" ht="21.0" hidden="1" customHeight="1" outlineLevel="1">
      <c r="A50" s="416"/>
      <c r="B50" s="319"/>
      <c r="C50" s="275"/>
      <c r="D50" s="419"/>
      <c r="E50" s="419"/>
      <c r="F50" s="419"/>
      <c r="G50" s="420"/>
    </row>
    <row r="51" ht="21.0" hidden="1" customHeight="1" outlineLevel="1">
      <c r="A51" s="416"/>
      <c r="B51" s="319"/>
      <c r="C51" s="275"/>
      <c r="D51" s="419"/>
      <c r="E51" s="419"/>
      <c r="F51" s="419"/>
      <c r="G51" s="420"/>
    </row>
    <row r="52" ht="21.0" hidden="1" customHeight="1" outlineLevel="1">
      <c r="A52" s="416"/>
      <c r="B52" s="319"/>
      <c r="C52" s="275"/>
      <c r="D52" s="419"/>
      <c r="E52" s="419"/>
      <c r="F52" s="419"/>
      <c r="G52" s="420"/>
    </row>
    <row r="53" ht="21.0" hidden="1" customHeight="1" outlineLevel="1">
      <c r="A53" s="416"/>
      <c r="B53" s="319"/>
      <c r="C53" s="275"/>
      <c r="D53" s="419"/>
      <c r="E53" s="419"/>
      <c r="F53" s="419"/>
      <c r="G53" s="420"/>
    </row>
    <row r="54" ht="21.0" hidden="1" customHeight="1" outlineLevel="1">
      <c r="A54" s="416"/>
      <c r="B54" s="319"/>
      <c r="C54" s="275"/>
      <c r="D54" s="419"/>
      <c r="E54" s="419"/>
      <c r="F54" s="419"/>
      <c r="G54" s="420"/>
    </row>
    <row r="55" ht="21.0" hidden="1" customHeight="1" outlineLevel="1">
      <c r="A55" s="416"/>
      <c r="B55" s="319"/>
      <c r="C55" s="275"/>
      <c r="D55" s="419"/>
      <c r="E55" s="419"/>
      <c r="F55" s="419"/>
      <c r="G55" s="420"/>
    </row>
    <row r="56" ht="21.0" hidden="1" customHeight="1" outlineLevel="1">
      <c r="A56" s="416"/>
      <c r="B56" s="319"/>
      <c r="C56" s="275"/>
      <c r="D56" s="419"/>
      <c r="E56" s="419"/>
      <c r="F56" s="419"/>
      <c r="G56" s="420"/>
    </row>
    <row r="57" ht="21.0" hidden="1" customHeight="1" outlineLevel="1">
      <c r="A57" s="416"/>
      <c r="B57" s="319"/>
      <c r="C57" s="275"/>
      <c r="D57" s="419"/>
      <c r="E57" s="419"/>
      <c r="F57" s="419"/>
      <c r="G57" s="420"/>
    </row>
    <row r="58" ht="21.0" hidden="1" customHeight="1" outlineLevel="1">
      <c r="A58" s="416"/>
      <c r="B58" s="319"/>
      <c r="C58" s="275"/>
      <c r="D58" s="419"/>
      <c r="E58" s="419"/>
      <c r="F58" s="419"/>
      <c r="G58" s="420"/>
    </row>
    <row r="59" ht="21.0" hidden="1" customHeight="1" outlineLevel="1">
      <c r="A59" s="416"/>
      <c r="B59" s="319"/>
      <c r="C59" s="275"/>
      <c r="D59" s="419"/>
      <c r="E59" s="419"/>
      <c r="F59" s="419"/>
      <c r="G59" s="420"/>
    </row>
    <row r="60" ht="21.0" hidden="1" customHeight="1" outlineLevel="1">
      <c r="A60" s="416"/>
      <c r="B60" s="319"/>
      <c r="C60" s="275"/>
      <c r="D60" s="419"/>
      <c r="E60" s="419"/>
      <c r="F60" s="419"/>
      <c r="G60" s="420"/>
    </row>
    <row r="61" ht="21.0" hidden="1" customHeight="1" outlineLevel="1">
      <c r="A61" s="416"/>
      <c r="B61" s="319"/>
      <c r="C61" s="275"/>
      <c r="D61" s="419"/>
      <c r="E61" s="419"/>
      <c r="F61" s="419"/>
      <c r="G61" s="420"/>
    </row>
    <row r="62" ht="21.0" hidden="1" customHeight="1" outlineLevel="1">
      <c r="A62" s="416"/>
      <c r="B62" s="319"/>
      <c r="C62" s="275"/>
      <c r="D62" s="419"/>
      <c r="E62" s="419"/>
      <c r="F62" s="419"/>
      <c r="G62" s="420"/>
    </row>
    <row r="63" ht="21.0" hidden="1" customHeight="1" outlineLevel="1">
      <c r="A63" s="416"/>
      <c r="B63" s="319"/>
      <c r="C63" s="275"/>
      <c r="D63" s="419"/>
      <c r="E63" s="419"/>
      <c r="F63" s="419"/>
      <c r="G63" s="420"/>
    </row>
    <row r="64" ht="21.0" hidden="1" customHeight="1" outlineLevel="1">
      <c r="A64" s="416"/>
      <c r="B64" s="319"/>
      <c r="C64" s="275"/>
      <c r="D64" s="419"/>
      <c r="E64" s="419"/>
      <c r="F64" s="419"/>
      <c r="G64" s="420"/>
    </row>
    <row r="65" ht="21.0" hidden="1" customHeight="1" outlineLevel="1">
      <c r="A65" s="416"/>
      <c r="B65" s="319"/>
      <c r="C65" s="275"/>
      <c r="D65" s="419"/>
      <c r="E65" s="419"/>
      <c r="F65" s="419"/>
      <c r="G65" s="420"/>
    </row>
    <row r="66" ht="21.0" hidden="1" customHeight="1" outlineLevel="1">
      <c r="A66" s="416"/>
      <c r="B66" s="319"/>
      <c r="C66" s="275"/>
      <c r="D66" s="419"/>
      <c r="E66" s="419"/>
      <c r="F66" s="419"/>
      <c r="G66" s="420"/>
    </row>
    <row r="67" ht="21.0" hidden="1" customHeight="1" outlineLevel="1">
      <c r="A67" s="416"/>
      <c r="B67" s="319"/>
      <c r="C67" s="275"/>
      <c r="D67" s="419"/>
      <c r="E67" s="419"/>
      <c r="F67" s="419"/>
      <c r="G67" s="420"/>
    </row>
    <row r="68" ht="21.0" hidden="1" customHeight="1" outlineLevel="1">
      <c r="A68" s="416"/>
      <c r="B68" s="319"/>
      <c r="C68" s="275"/>
      <c r="D68" s="419"/>
      <c r="E68" s="419"/>
      <c r="F68" s="419"/>
      <c r="G68" s="420"/>
    </row>
    <row r="69" ht="21.0" hidden="1" customHeight="1" outlineLevel="1">
      <c r="A69" s="416"/>
      <c r="B69" s="319"/>
      <c r="C69" s="275"/>
      <c r="D69" s="419"/>
      <c r="E69" s="419"/>
      <c r="F69" s="419"/>
      <c r="G69" s="420"/>
    </row>
    <row r="70" ht="21.0" hidden="1" customHeight="1" outlineLevel="1">
      <c r="A70" s="416"/>
      <c r="B70" s="319"/>
      <c r="C70" s="275"/>
      <c r="D70" s="419"/>
      <c r="E70" s="419"/>
      <c r="F70" s="419"/>
      <c r="G70" s="420"/>
    </row>
    <row r="71" ht="21.0" customHeight="1" collapsed="1">
      <c r="A71" s="416"/>
      <c r="B71" s="319"/>
      <c r="C71" s="275"/>
      <c r="D71" s="419"/>
      <c r="E71" s="419"/>
      <c r="F71" s="419"/>
      <c r="G71" s="420"/>
    </row>
    <row r="72" ht="21.0" customHeight="1">
      <c r="A72" s="416"/>
      <c r="B72" s="319"/>
      <c r="C72" s="275"/>
      <c r="D72" s="419"/>
      <c r="E72" s="419"/>
      <c r="F72" s="419"/>
      <c r="G72" s="420"/>
    </row>
  </sheetData>
  <mergeCells count="1">
    <mergeCell ref="E2:F2"/>
  </mergeCells>
  <conditionalFormatting sqref="C4:C72">
    <cfRule type="expression" dxfId="0" priority="1">
      <formula>NOT(COUNTIF(INDIRECT("Analysis Services!"&amp;"F$4:F"),C4)&gt;0)*NOT(ISBLANK(C4))</formula>
    </cfRule>
  </conditionalFormatting>
  <conditionalFormatting sqref="B4:B72">
    <cfRule type="expression" dxfId="0" priority="2">
      <formula>NOT(COUNTIF(INDIRECT("Analysis Services!"&amp;"C$4:C"),B4)&gt;0)*NOT(ISBLANK(B4))</formula>
    </cfRule>
  </conditionalFormatting>
  <conditionalFormatting sqref="A1:G1">
    <cfRule type="containsBlanks" dxfId="0" priority="3">
      <formula>LEN(TRIM(A1))=0</formula>
    </cfRule>
  </conditionalFormatting>
  <conditionalFormatting sqref="A4:A72">
    <cfRule type="expression" dxfId="0" priority="4">
      <formula>NOT(COUNTIF(INDIRECT("Reference Definitions!"&amp;"A$4:A"),A4)&gt;0)*NOT(ISBLANK(A4))</formula>
    </cfRule>
  </conditionalFormatting>
  <dataValidations>
    <dataValidation type="decimal" allowBlank="1" showDropDown="1" sqref="D4:F72">
      <formula1>-9999999.0</formula1>
      <formula2>9.999999999E9</formula2>
    </dataValidation>
    <dataValidation type="list" allowBlank="1" showErrorMessage="1" sqref="B4:B72">
      <formula1>'Analysis Services'!$C$4:$C72</formula1>
    </dataValidation>
    <dataValidation type="list" allowBlank="1" showErrorMessage="1" sqref="C4:C72">
      <formula1>'Analysis Services'!$F$4:$F72</formula1>
    </dataValidation>
    <dataValidation type="list" allowBlank="1" showErrorMessage="1" sqref="A4:A72">
      <formula1>'Reference Definitions'!$A$4:$A72</formula1>
    </dataValidation>
  </dataValidations>
  <printOptions gridLines="1" horizontalCentered="1"/>
  <pageMargins bottom="0.75" footer="0.0" header="0.0" left="0.25" right="0.25" top="0.75"/>
  <pageSetup scale="60"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1.43"/>
    <col customWidth="1" min="2" max="2" width="46.0"/>
    <col customWidth="1" min="3" max="3" width="19.0"/>
    <col customWidth="1" min="4" max="4" width="22.29"/>
  </cols>
  <sheetData>
    <row r="1" ht="22.5" hidden="1" customHeight="1" outlineLevel="1">
      <c r="A1" s="2" t="s">
        <v>60</v>
      </c>
      <c r="B1" s="2" t="s">
        <v>61</v>
      </c>
      <c r="C1" s="2" t="s">
        <v>62</v>
      </c>
      <c r="D1" s="2"/>
    </row>
    <row r="2" ht="37.5" customHeight="1" collapsed="1">
      <c r="A2" s="58" t="s">
        <v>63</v>
      </c>
      <c r="B2" s="59"/>
      <c r="C2" s="60"/>
      <c r="D2" s="17" t="str">
        <f>HYPERLINK("https://www.bikalabs.com","Creative Commons BYSA
Bika Lab Systems")</f>
        <v>Creative Commons BYSA
Bika Lab Systems</v>
      </c>
    </row>
    <row r="3" ht="26.25" customHeight="1">
      <c r="A3" s="22" t="s">
        <v>64</v>
      </c>
      <c r="B3" s="24" t="s">
        <v>2</v>
      </c>
      <c r="C3" s="22" t="s">
        <v>65</v>
      </c>
      <c r="D3" s="25"/>
    </row>
    <row r="4" ht="21.0" customHeight="1">
      <c r="A4" s="61" t="s">
        <v>66</v>
      </c>
      <c r="B4" s="62"/>
      <c r="C4" s="63" t="s">
        <v>51</v>
      </c>
      <c r="D4" s="51"/>
    </row>
    <row r="5" ht="21.0" customHeight="1">
      <c r="A5" s="61" t="s">
        <v>67</v>
      </c>
      <c r="B5" s="62"/>
      <c r="C5" s="63"/>
      <c r="D5" s="51"/>
    </row>
    <row r="6" ht="21.0" customHeight="1">
      <c r="A6" s="61" t="s">
        <v>68</v>
      </c>
      <c r="B6" s="62"/>
      <c r="C6" s="63"/>
      <c r="D6" s="51"/>
    </row>
    <row r="7" ht="21.0" customHeight="1">
      <c r="A7" s="61" t="s">
        <v>69</v>
      </c>
      <c r="B7" s="62"/>
      <c r="C7" s="63"/>
      <c r="D7" s="51"/>
    </row>
    <row r="8" ht="21.0" customHeight="1">
      <c r="A8" s="64"/>
      <c r="B8" s="65"/>
      <c r="C8" s="66"/>
      <c r="D8" s="51"/>
    </row>
    <row r="9" ht="21.0" customHeight="1">
      <c r="A9" s="67"/>
      <c r="B9" s="65"/>
      <c r="C9" s="66"/>
      <c r="D9" s="51"/>
    </row>
    <row r="10" ht="21.0" customHeight="1">
      <c r="A10" s="51"/>
      <c r="B10" s="68"/>
      <c r="C10" s="69"/>
      <c r="D10" s="51"/>
    </row>
    <row r="11" ht="21.0" customHeight="1">
      <c r="A11" s="51"/>
      <c r="B11" s="68"/>
      <c r="C11" s="69"/>
      <c r="D11" s="51"/>
    </row>
    <row r="12" ht="21.0" customHeight="1">
      <c r="A12" s="51"/>
      <c r="B12" s="68"/>
      <c r="C12" s="69"/>
      <c r="D12" s="51"/>
    </row>
    <row r="13" ht="21.0" customHeight="1">
      <c r="A13" s="51"/>
      <c r="B13" s="68"/>
      <c r="C13" s="69"/>
      <c r="D13" s="51"/>
    </row>
    <row r="14" ht="21.0" customHeight="1">
      <c r="A14" s="51"/>
      <c r="B14" s="68"/>
      <c r="C14" s="69"/>
      <c r="D14" s="51"/>
    </row>
    <row r="15" ht="21.0" customHeight="1">
      <c r="A15" s="51"/>
      <c r="B15" s="68"/>
      <c r="C15" s="69"/>
      <c r="D15" s="51"/>
    </row>
    <row r="16" ht="21.0" customHeight="1">
      <c r="A16" s="51"/>
      <c r="B16" s="68"/>
      <c r="C16" s="69"/>
      <c r="D16" s="51"/>
    </row>
    <row r="17" ht="21.0" customHeight="1">
      <c r="A17" s="51"/>
      <c r="B17" s="68"/>
      <c r="C17" s="69"/>
      <c r="D17" s="51"/>
    </row>
  </sheetData>
  <conditionalFormatting sqref="A1:D1">
    <cfRule type="containsBlanks" dxfId="0" priority="1">
      <formula>LEN(TRIM(A1))=0</formula>
    </cfRule>
  </conditionalFormatting>
  <conditionalFormatting sqref="C4:C17">
    <cfRule type="expression" dxfId="0" priority="2">
      <formula>NOT(COUNTIF(INDIRECT("Lab Contacts!"&amp;"I$4:I"),C4)&gt;0)*NOT(ISBLANK(C4))</formula>
    </cfRule>
  </conditionalFormatting>
  <dataValidations>
    <dataValidation type="list" allowBlank="1" showErrorMessage="1" sqref="C4:C17">
      <formula1>'Lab Contacts'!$I$4:$I17</formula1>
    </dataValidation>
  </dataValidations>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2" width="28.14"/>
    <col customWidth="1" min="3" max="3" width="27.43"/>
    <col customWidth="1" min="4" max="4" width="30.57"/>
  </cols>
  <sheetData>
    <row r="1" ht="20.25" hidden="1" customHeight="1" outlineLevel="1">
      <c r="A1" s="421" t="s">
        <v>60</v>
      </c>
      <c r="B1" s="421" t="s">
        <v>61</v>
      </c>
      <c r="C1" s="421" t="s">
        <v>898</v>
      </c>
      <c r="D1" s="422"/>
    </row>
    <row r="2" ht="37.5" customHeight="1" collapsed="1">
      <c r="A2" s="423" t="str">
        <f>HYPERLINK("https://www.bikalims.org/manual/worksheets/worksheets","Worksheet Templates")</f>
        <v>Worksheet Templates</v>
      </c>
      <c r="B2" s="424"/>
      <c r="C2" s="11"/>
      <c r="D2" s="389" t="str">
        <f>HYPERLINK("https://www.bikalabs.com","Creative Commons BYSA
Bika Lab Systems")</f>
        <v>Creative Commons BYSA
Bika Lab Systems</v>
      </c>
    </row>
    <row r="3" ht="24.0" customHeight="1">
      <c r="A3" s="425" t="s">
        <v>64</v>
      </c>
      <c r="B3" s="427" t="s">
        <v>2</v>
      </c>
      <c r="C3" s="429" t="s">
        <v>838</v>
      </c>
      <c r="D3" s="430"/>
    </row>
    <row r="4" ht="21.0" customHeight="1">
      <c r="A4" s="432"/>
      <c r="B4" s="42"/>
      <c r="C4" s="42"/>
      <c r="D4" s="394"/>
    </row>
    <row r="5" ht="21.0" customHeight="1">
      <c r="A5" s="432"/>
      <c r="B5" s="42"/>
      <c r="C5" s="42"/>
      <c r="D5" s="394"/>
    </row>
    <row r="6" ht="21.0" customHeight="1">
      <c r="A6" s="432"/>
      <c r="B6" s="42"/>
      <c r="C6" s="42"/>
      <c r="D6" s="394"/>
    </row>
    <row r="7" ht="21.0" customHeight="1">
      <c r="A7" s="432"/>
      <c r="B7" s="42"/>
      <c r="C7" s="42"/>
      <c r="D7" s="394"/>
    </row>
    <row r="8" ht="21.0" customHeight="1">
      <c r="A8" s="432"/>
      <c r="B8" s="42"/>
      <c r="C8" s="42"/>
      <c r="D8" s="394"/>
    </row>
    <row r="9" ht="21.0" customHeight="1">
      <c r="A9" s="432"/>
      <c r="B9" s="42"/>
      <c r="C9" s="42"/>
      <c r="D9" s="394"/>
    </row>
    <row r="10" ht="21.0" customHeight="1">
      <c r="A10" s="432"/>
      <c r="B10" s="42"/>
      <c r="C10" s="42"/>
      <c r="D10" s="394"/>
    </row>
    <row r="11" ht="21.0" customHeight="1">
      <c r="A11" s="432"/>
      <c r="B11" s="42"/>
      <c r="C11" s="42"/>
      <c r="D11" s="394"/>
    </row>
    <row r="12" ht="21.0" customHeight="1">
      <c r="A12" s="432"/>
      <c r="B12" s="42"/>
      <c r="C12" s="42"/>
      <c r="D12" s="394"/>
    </row>
    <row r="13" ht="21.0" customHeight="1">
      <c r="A13" s="432"/>
      <c r="B13" s="42"/>
      <c r="C13" s="42"/>
      <c r="D13" s="394"/>
    </row>
    <row r="14" ht="21.0" customHeight="1">
      <c r="A14" s="432"/>
      <c r="B14" s="42"/>
      <c r="C14" s="42"/>
      <c r="D14" s="394"/>
    </row>
    <row r="15" ht="21.0" customHeight="1">
      <c r="A15" s="432"/>
      <c r="B15" s="42"/>
      <c r="C15" s="42"/>
      <c r="D15" s="394"/>
    </row>
    <row r="16" ht="21.0" customHeight="1">
      <c r="A16" s="432"/>
      <c r="B16" s="42"/>
      <c r="C16" s="42"/>
      <c r="D16" s="394"/>
    </row>
    <row r="17" ht="21.0" customHeight="1">
      <c r="A17" s="432"/>
      <c r="B17" s="42"/>
      <c r="C17" s="42"/>
      <c r="D17" s="394"/>
    </row>
    <row r="18" ht="21.0" customHeight="1">
      <c r="A18" s="432"/>
      <c r="B18" s="42"/>
      <c r="C18" s="42"/>
      <c r="D18" s="394"/>
    </row>
    <row r="19" ht="21.0" hidden="1" customHeight="1" outlineLevel="1">
      <c r="A19" s="432"/>
      <c r="B19" s="42"/>
      <c r="C19" s="42"/>
      <c r="D19" s="394"/>
    </row>
    <row r="20" ht="21.0" hidden="1" customHeight="1" outlineLevel="1">
      <c r="A20" s="432"/>
      <c r="B20" s="42"/>
      <c r="C20" s="42"/>
      <c r="D20" s="394"/>
    </row>
    <row r="21" ht="21.0" hidden="1" customHeight="1" outlineLevel="1">
      <c r="A21" s="432"/>
      <c r="B21" s="42"/>
      <c r="C21" s="42"/>
      <c r="D21" s="394"/>
    </row>
    <row r="22" ht="21.0" hidden="1" customHeight="1" outlineLevel="1">
      <c r="A22" s="432"/>
      <c r="B22" s="42"/>
      <c r="C22" s="42"/>
      <c r="D22" s="394"/>
    </row>
    <row r="23" ht="21.0" hidden="1" customHeight="1" outlineLevel="1">
      <c r="A23" s="432"/>
      <c r="B23" s="42"/>
      <c r="C23" s="42"/>
      <c r="D23" s="394"/>
    </row>
    <row r="24" ht="21.0" hidden="1" customHeight="1" outlineLevel="1">
      <c r="A24" s="432"/>
      <c r="B24" s="42"/>
      <c r="C24" s="42"/>
      <c r="D24" s="394"/>
    </row>
    <row r="25" ht="21.0" hidden="1" customHeight="1" outlineLevel="1">
      <c r="A25" s="432"/>
      <c r="B25" s="42"/>
      <c r="C25" s="42"/>
      <c r="D25" s="394"/>
    </row>
    <row r="26" ht="21.0" hidden="1" customHeight="1" outlineLevel="1">
      <c r="A26" s="432"/>
      <c r="B26" s="42"/>
      <c r="C26" s="42"/>
      <c r="D26" s="394"/>
    </row>
    <row r="27" ht="21.0" hidden="1" customHeight="1" outlineLevel="1">
      <c r="A27" s="432"/>
      <c r="B27" s="42"/>
      <c r="C27" s="42"/>
      <c r="D27" s="394"/>
    </row>
    <row r="28" ht="21.0" hidden="1" customHeight="1" outlineLevel="1">
      <c r="A28" s="432"/>
      <c r="B28" s="42"/>
      <c r="C28" s="42"/>
      <c r="D28" s="394"/>
    </row>
    <row r="29" ht="21.0" hidden="1" customHeight="1" outlineLevel="1">
      <c r="A29" s="432"/>
      <c r="B29" s="42"/>
      <c r="C29" s="42"/>
      <c r="D29" s="394"/>
    </row>
    <row r="30" ht="21.0" hidden="1" customHeight="1" outlineLevel="1">
      <c r="A30" s="432"/>
      <c r="B30" s="42"/>
      <c r="C30" s="42"/>
      <c r="D30" s="394"/>
    </row>
    <row r="31" ht="21.0" hidden="1" customHeight="1" outlineLevel="1">
      <c r="A31" s="432"/>
      <c r="B31" s="42"/>
      <c r="C31" s="42"/>
      <c r="D31" s="394"/>
    </row>
    <row r="32" ht="21.0" hidden="1" customHeight="1" outlineLevel="1">
      <c r="A32" s="432"/>
      <c r="B32" s="42"/>
      <c r="C32" s="42"/>
      <c r="D32" s="394"/>
    </row>
    <row r="33" ht="21.0" hidden="1" customHeight="1" outlineLevel="1">
      <c r="A33" s="432"/>
      <c r="B33" s="42"/>
      <c r="C33" s="42"/>
      <c r="D33" s="394"/>
    </row>
    <row r="34" ht="21.0" hidden="1" customHeight="1" outlineLevel="1">
      <c r="A34" s="432"/>
      <c r="B34" s="42"/>
      <c r="C34" s="42"/>
      <c r="D34" s="394"/>
    </row>
    <row r="35" ht="21.0" hidden="1" customHeight="1" outlineLevel="1">
      <c r="A35" s="432"/>
      <c r="B35" s="42"/>
      <c r="C35" s="42"/>
      <c r="D35" s="394"/>
    </row>
    <row r="36" ht="21.0" hidden="1" customHeight="1" outlineLevel="1">
      <c r="A36" s="432"/>
      <c r="B36" s="42"/>
      <c r="C36" s="42"/>
      <c r="D36" s="394"/>
    </row>
    <row r="37" ht="21.0" hidden="1" customHeight="1" outlineLevel="1">
      <c r="A37" s="432"/>
      <c r="B37" s="42"/>
      <c r="C37" s="42"/>
      <c r="D37" s="394"/>
    </row>
    <row r="38" ht="21.0" hidden="1" customHeight="1" outlineLevel="1">
      <c r="A38" s="432"/>
      <c r="B38" s="42"/>
      <c r="C38" s="42"/>
      <c r="D38" s="394"/>
    </row>
    <row r="39" ht="21.0" hidden="1" customHeight="1" outlineLevel="1">
      <c r="A39" s="432"/>
      <c r="B39" s="42"/>
      <c r="C39" s="42"/>
      <c r="D39" s="394"/>
    </row>
    <row r="40" ht="21.0" hidden="1" customHeight="1" outlineLevel="1">
      <c r="A40" s="432"/>
      <c r="B40" s="42"/>
      <c r="C40" s="42"/>
      <c r="D40" s="394"/>
    </row>
    <row r="41" ht="21.0" hidden="1" customHeight="1" outlineLevel="1">
      <c r="A41" s="432"/>
      <c r="B41" s="42"/>
      <c r="C41" s="42"/>
      <c r="D41" s="394"/>
    </row>
    <row r="42" ht="21.0" hidden="1" customHeight="1" outlineLevel="1">
      <c r="A42" s="432"/>
      <c r="B42" s="42"/>
      <c r="C42" s="42"/>
      <c r="D42" s="394"/>
    </row>
    <row r="43" ht="21.0" hidden="1" customHeight="1" outlineLevel="1">
      <c r="A43" s="432"/>
      <c r="B43" s="42"/>
      <c r="C43" s="42"/>
      <c r="D43" s="394"/>
    </row>
    <row r="44" ht="21.0" hidden="1" customHeight="1" outlineLevel="1">
      <c r="A44" s="432"/>
      <c r="B44" s="42"/>
      <c r="C44" s="42"/>
      <c r="D44" s="394"/>
    </row>
    <row r="45" ht="21.0" hidden="1" customHeight="1" outlineLevel="1">
      <c r="A45" s="432"/>
      <c r="B45" s="42"/>
      <c r="C45" s="42"/>
      <c r="D45" s="394"/>
    </row>
    <row r="46" ht="21.0" hidden="1" customHeight="1" outlineLevel="1">
      <c r="A46" s="432"/>
      <c r="B46" s="42"/>
      <c r="C46" s="42"/>
      <c r="D46" s="394"/>
    </row>
    <row r="47" ht="21.0" hidden="1" customHeight="1" outlineLevel="1">
      <c r="A47" s="432"/>
      <c r="B47" s="42"/>
      <c r="C47" s="42"/>
      <c r="D47" s="394"/>
    </row>
    <row r="48" ht="21.0" hidden="1" customHeight="1" outlineLevel="1">
      <c r="A48" s="432"/>
      <c r="B48" s="42"/>
      <c r="C48" s="42"/>
      <c r="D48" s="394"/>
    </row>
    <row r="49" ht="21.0" hidden="1" customHeight="1" outlineLevel="1">
      <c r="A49" s="432"/>
      <c r="B49" s="42"/>
      <c r="C49" s="42"/>
      <c r="D49" s="394"/>
    </row>
    <row r="50" ht="21.0" hidden="1" customHeight="1" outlineLevel="1">
      <c r="A50" s="432"/>
      <c r="B50" s="42"/>
      <c r="C50" s="42"/>
      <c r="D50" s="394"/>
    </row>
    <row r="51" ht="21.0" hidden="1" customHeight="1" outlineLevel="1">
      <c r="A51" s="432"/>
      <c r="B51" s="42"/>
      <c r="C51" s="42"/>
      <c r="D51" s="394"/>
    </row>
    <row r="52" ht="21.0" hidden="1" customHeight="1" outlineLevel="1">
      <c r="A52" s="432"/>
      <c r="B52" s="42"/>
      <c r="C52" s="42"/>
      <c r="D52" s="394"/>
    </row>
    <row r="53" ht="21.0" hidden="1" customHeight="1" outlineLevel="1">
      <c r="A53" s="432"/>
      <c r="B53" s="42"/>
      <c r="C53" s="42"/>
      <c r="D53" s="394"/>
    </row>
    <row r="54" ht="21.0" hidden="1" customHeight="1" outlineLevel="1">
      <c r="A54" s="432"/>
      <c r="B54" s="42"/>
      <c r="C54" s="42"/>
      <c r="D54" s="394"/>
    </row>
    <row r="55" ht="21.0" hidden="1" customHeight="1" outlineLevel="1">
      <c r="A55" s="432"/>
      <c r="B55" s="42"/>
      <c r="C55" s="42"/>
      <c r="D55" s="394"/>
    </row>
    <row r="56" ht="21.0" hidden="1" customHeight="1" outlineLevel="1">
      <c r="A56" s="432"/>
      <c r="B56" s="42"/>
      <c r="C56" s="42"/>
      <c r="D56" s="394"/>
    </row>
    <row r="57" ht="21.0" hidden="1" customHeight="1" outlineLevel="1">
      <c r="A57" s="432"/>
      <c r="B57" s="42"/>
      <c r="C57" s="42"/>
      <c r="D57" s="394"/>
    </row>
    <row r="58" ht="21.0" hidden="1" customHeight="1" outlineLevel="1">
      <c r="A58" s="432"/>
      <c r="B58" s="42"/>
      <c r="C58" s="42"/>
      <c r="D58" s="394"/>
    </row>
    <row r="59" ht="21.0" customHeight="1" collapsed="1">
      <c r="A59" s="432"/>
      <c r="B59" s="42"/>
      <c r="C59" s="42"/>
      <c r="D59" s="394"/>
    </row>
    <row r="60" ht="21.0" customHeight="1">
      <c r="A60" s="432"/>
      <c r="B60" s="42"/>
      <c r="C60" s="42"/>
      <c r="D60" s="394"/>
    </row>
  </sheetData>
  <conditionalFormatting sqref="A1:D1">
    <cfRule type="containsBlanks" dxfId="0" priority="1">
      <formula>LEN(TRIM(A1))=0</formula>
    </cfRule>
  </conditionalFormatting>
  <dataValidations>
    <dataValidation type="list" allowBlank="1" showErrorMessage="1" sqref="C4:C60">
      <formula1>Instruments!$B$4:$B60</formula1>
    </dataValidation>
  </dataValidations>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3" width="34.14"/>
    <col customWidth="1" min="4" max="4" width="24.14"/>
  </cols>
  <sheetData>
    <row r="1" ht="20.25" hidden="1" customHeight="1" outlineLevel="1">
      <c r="A1" s="421" t="s">
        <v>899</v>
      </c>
      <c r="B1" s="421" t="s">
        <v>857</v>
      </c>
      <c r="C1" s="426" t="s">
        <v>796</v>
      </c>
      <c r="D1" s="428"/>
    </row>
    <row r="2" ht="37.5" customHeight="1" collapsed="1">
      <c r="A2" s="431" t="s">
        <v>900</v>
      </c>
      <c r="B2" s="424"/>
      <c r="C2" s="59"/>
      <c r="D2" s="17" t="str">
        <f>HYPERLINK("https://www.bikalabs.com","Creative Commons BYSA
Bika Lab Systems")</f>
        <v>Creative Commons BYSA
Bika Lab Systems</v>
      </c>
    </row>
    <row r="3" ht="24.0" customHeight="1">
      <c r="A3" s="433" t="s">
        <v>881</v>
      </c>
      <c r="B3" s="433" t="s">
        <v>882</v>
      </c>
      <c r="C3" s="433" t="s">
        <v>796</v>
      </c>
      <c r="D3" s="434"/>
    </row>
    <row r="4" ht="19.5" customHeight="1">
      <c r="A4" s="435"/>
      <c r="B4" s="436"/>
      <c r="C4" s="437"/>
      <c r="D4" s="435"/>
    </row>
    <row r="5" ht="21.0" customHeight="1">
      <c r="A5" s="435"/>
      <c r="B5" s="436"/>
      <c r="C5" s="437"/>
      <c r="D5" s="435"/>
    </row>
    <row r="6" ht="19.5" customHeight="1">
      <c r="A6" s="435"/>
      <c r="B6" s="436"/>
      <c r="C6" s="437"/>
      <c r="D6" s="435"/>
    </row>
    <row r="7" ht="19.5" customHeight="1">
      <c r="A7" s="435"/>
      <c r="B7" s="436"/>
      <c r="C7" s="437"/>
      <c r="D7" s="435"/>
    </row>
    <row r="8" ht="19.5" customHeight="1">
      <c r="A8" s="435"/>
      <c r="B8" s="436"/>
      <c r="C8" s="437"/>
      <c r="D8" s="435"/>
    </row>
    <row r="9" ht="19.5" customHeight="1">
      <c r="A9" s="435"/>
      <c r="B9" s="436"/>
      <c r="C9" s="437"/>
      <c r="D9" s="435"/>
    </row>
    <row r="10" ht="19.5" customHeight="1">
      <c r="A10" s="435"/>
      <c r="B10" s="436"/>
      <c r="C10" s="437"/>
      <c r="D10" s="435"/>
    </row>
    <row r="11" ht="19.5" customHeight="1">
      <c r="A11" s="435"/>
      <c r="B11" s="436"/>
      <c r="C11" s="437"/>
      <c r="D11" s="435"/>
    </row>
    <row r="12" ht="19.5" customHeight="1">
      <c r="A12" s="435"/>
      <c r="B12" s="436"/>
      <c r="C12" s="437"/>
      <c r="D12" s="435"/>
    </row>
    <row r="13" ht="19.5" customHeight="1">
      <c r="A13" s="435"/>
      <c r="B13" s="436"/>
      <c r="C13" s="437"/>
      <c r="D13" s="435"/>
    </row>
    <row r="14" ht="19.5" customHeight="1">
      <c r="A14" s="435"/>
      <c r="B14" s="436"/>
      <c r="C14" s="437"/>
      <c r="D14" s="435"/>
    </row>
    <row r="15" ht="19.5" customHeight="1">
      <c r="A15" s="435"/>
      <c r="B15" s="436"/>
      <c r="C15" s="437"/>
      <c r="D15" s="435"/>
    </row>
    <row r="16" ht="19.5" hidden="1" customHeight="1" outlineLevel="1">
      <c r="A16" s="435"/>
      <c r="B16" s="436"/>
      <c r="C16" s="437"/>
      <c r="D16" s="435"/>
    </row>
    <row r="17" ht="19.5" hidden="1" customHeight="1" outlineLevel="1">
      <c r="A17" s="435"/>
      <c r="B17" s="436"/>
      <c r="C17" s="437"/>
      <c r="D17" s="435"/>
    </row>
    <row r="18" ht="19.5" hidden="1" customHeight="1" outlineLevel="1">
      <c r="A18" s="435"/>
      <c r="B18" s="436"/>
      <c r="C18" s="437"/>
      <c r="D18" s="435"/>
    </row>
    <row r="19" ht="19.5" hidden="1" customHeight="1" outlineLevel="1">
      <c r="A19" s="435"/>
      <c r="B19" s="436"/>
      <c r="C19" s="437"/>
      <c r="D19" s="435"/>
    </row>
    <row r="20" ht="19.5" hidden="1" customHeight="1" outlineLevel="1">
      <c r="A20" s="435"/>
      <c r="B20" s="436"/>
      <c r="C20" s="437"/>
      <c r="D20" s="435"/>
    </row>
    <row r="21" ht="19.5" hidden="1" customHeight="1" outlineLevel="1">
      <c r="A21" s="435"/>
      <c r="B21" s="436"/>
      <c r="C21" s="437"/>
      <c r="D21" s="435"/>
    </row>
    <row r="22" ht="19.5" hidden="1" customHeight="1" outlineLevel="1">
      <c r="A22" s="435"/>
      <c r="B22" s="436"/>
      <c r="C22" s="437"/>
      <c r="D22" s="435"/>
    </row>
    <row r="23" ht="19.5" hidden="1" customHeight="1" outlineLevel="1">
      <c r="A23" s="435"/>
      <c r="B23" s="436"/>
      <c r="C23" s="437"/>
      <c r="D23" s="435"/>
    </row>
    <row r="24" ht="19.5" hidden="1" customHeight="1" outlineLevel="1">
      <c r="A24" s="435"/>
      <c r="B24" s="436"/>
      <c r="C24" s="437"/>
      <c r="D24" s="435"/>
    </row>
    <row r="25" ht="19.5" hidden="1" customHeight="1" outlineLevel="1">
      <c r="A25" s="435"/>
      <c r="B25" s="436"/>
      <c r="C25" s="437"/>
      <c r="D25" s="435"/>
    </row>
    <row r="26" ht="19.5" hidden="1" customHeight="1" outlineLevel="1">
      <c r="A26" s="435"/>
      <c r="B26" s="436"/>
      <c r="C26" s="437"/>
      <c r="D26" s="435"/>
    </row>
    <row r="27" ht="19.5" hidden="1" customHeight="1" outlineLevel="1">
      <c r="A27" s="435"/>
      <c r="B27" s="436"/>
      <c r="C27" s="437"/>
      <c r="D27" s="435"/>
    </row>
    <row r="28" ht="19.5" hidden="1" customHeight="1" outlineLevel="1">
      <c r="A28" s="435"/>
      <c r="B28" s="436"/>
      <c r="C28" s="437"/>
      <c r="D28" s="435"/>
    </row>
    <row r="29" ht="19.5" hidden="1" customHeight="1" outlineLevel="1">
      <c r="A29" s="435"/>
      <c r="B29" s="436"/>
      <c r="C29" s="437"/>
      <c r="D29" s="435"/>
    </row>
    <row r="30" ht="19.5" hidden="1" customHeight="1" outlineLevel="1">
      <c r="A30" s="435"/>
      <c r="B30" s="436"/>
      <c r="C30" s="437"/>
      <c r="D30" s="435"/>
    </row>
    <row r="31" ht="19.5" hidden="1" customHeight="1" outlineLevel="1">
      <c r="A31" s="435"/>
      <c r="B31" s="436"/>
      <c r="C31" s="437"/>
      <c r="D31" s="435"/>
    </row>
    <row r="32" ht="19.5" hidden="1" customHeight="1" outlineLevel="1">
      <c r="A32" s="435"/>
      <c r="B32" s="436"/>
      <c r="C32" s="437"/>
      <c r="D32" s="435"/>
    </row>
    <row r="33" ht="19.5" hidden="1" customHeight="1" outlineLevel="1">
      <c r="A33" s="435"/>
      <c r="B33" s="436"/>
      <c r="C33" s="437"/>
      <c r="D33" s="435"/>
    </row>
    <row r="34" ht="19.5" hidden="1" customHeight="1" outlineLevel="1">
      <c r="A34" s="435"/>
      <c r="B34" s="436"/>
      <c r="C34" s="437"/>
      <c r="D34" s="435"/>
    </row>
    <row r="35" ht="19.5" hidden="1" customHeight="1" outlineLevel="1">
      <c r="A35" s="435"/>
      <c r="B35" s="436"/>
      <c r="C35" s="437"/>
      <c r="D35" s="435"/>
    </row>
    <row r="36" ht="19.5" hidden="1" customHeight="1" outlineLevel="1">
      <c r="A36" s="435"/>
      <c r="B36" s="436"/>
      <c r="C36" s="437"/>
      <c r="D36" s="435"/>
    </row>
    <row r="37" ht="19.5" hidden="1" customHeight="1" outlineLevel="1">
      <c r="A37" s="435"/>
      <c r="B37" s="436"/>
      <c r="C37" s="437"/>
      <c r="D37" s="435"/>
    </row>
    <row r="38" ht="19.5" hidden="1" customHeight="1" outlineLevel="1">
      <c r="A38" s="435"/>
      <c r="B38" s="436"/>
      <c r="C38" s="437"/>
      <c r="D38" s="435"/>
    </row>
    <row r="39" ht="19.5" hidden="1" customHeight="1" outlineLevel="1">
      <c r="A39" s="435"/>
      <c r="B39" s="436"/>
      <c r="C39" s="437"/>
      <c r="D39" s="435"/>
    </row>
    <row r="40" ht="19.5" hidden="1" customHeight="1" outlineLevel="1">
      <c r="A40" s="435"/>
      <c r="B40" s="436"/>
      <c r="C40" s="437"/>
      <c r="D40" s="435"/>
    </row>
    <row r="41" ht="19.5" hidden="1" customHeight="1" outlineLevel="1">
      <c r="A41" s="435"/>
      <c r="B41" s="436"/>
      <c r="C41" s="437"/>
      <c r="D41" s="435"/>
    </row>
    <row r="42" ht="19.5" hidden="1" customHeight="1" outlineLevel="1">
      <c r="A42" s="435"/>
      <c r="B42" s="436"/>
      <c r="C42" s="437"/>
      <c r="D42" s="435"/>
    </row>
    <row r="43" ht="19.5" hidden="1" customHeight="1" outlineLevel="1">
      <c r="A43" s="435"/>
      <c r="B43" s="436"/>
      <c r="C43" s="437"/>
      <c r="D43" s="435"/>
    </row>
    <row r="44" ht="19.5" hidden="1" customHeight="1" outlineLevel="1">
      <c r="A44" s="435"/>
      <c r="B44" s="436"/>
      <c r="C44" s="437"/>
      <c r="D44" s="435"/>
    </row>
    <row r="45" ht="19.5" hidden="1" customHeight="1" outlineLevel="1">
      <c r="A45" s="435"/>
      <c r="B45" s="436"/>
      <c r="C45" s="437"/>
      <c r="D45" s="435"/>
    </row>
    <row r="46" ht="19.5" hidden="1" customHeight="1" outlineLevel="1">
      <c r="A46" s="435"/>
      <c r="B46" s="436"/>
      <c r="C46" s="437"/>
      <c r="D46" s="435"/>
    </row>
    <row r="47" ht="19.5" hidden="1" customHeight="1" outlineLevel="1">
      <c r="A47" s="435"/>
      <c r="B47" s="436"/>
      <c r="C47" s="437"/>
      <c r="D47" s="435"/>
    </row>
    <row r="48" ht="19.5" hidden="1" customHeight="1" outlineLevel="1">
      <c r="A48" s="435"/>
      <c r="B48" s="436"/>
      <c r="C48" s="437"/>
      <c r="D48" s="435"/>
    </row>
    <row r="49" ht="19.5" hidden="1" customHeight="1" outlineLevel="1">
      <c r="A49" s="435"/>
      <c r="B49" s="436"/>
      <c r="C49" s="437"/>
      <c r="D49" s="435"/>
    </row>
    <row r="50" ht="19.5" hidden="1" customHeight="1" outlineLevel="1">
      <c r="A50" s="435"/>
      <c r="B50" s="436"/>
      <c r="C50" s="437"/>
      <c r="D50" s="435"/>
    </row>
    <row r="51" ht="19.5" hidden="1" customHeight="1" outlineLevel="1">
      <c r="A51" s="435"/>
      <c r="B51" s="436"/>
      <c r="C51" s="437"/>
      <c r="D51" s="435"/>
    </row>
    <row r="52" ht="19.5" hidden="1" customHeight="1" outlineLevel="1">
      <c r="A52" s="435"/>
      <c r="B52" s="436"/>
      <c r="C52" s="437"/>
      <c r="D52" s="435"/>
    </row>
    <row r="53" ht="19.5" hidden="1" customHeight="1" outlineLevel="1">
      <c r="A53" s="435"/>
      <c r="B53" s="436"/>
      <c r="C53" s="437"/>
      <c r="D53" s="435"/>
    </row>
    <row r="54" ht="19.5" hidden="1" customHeight="1" outlineLevel="1">
      <c r="A54" s="435"/>
      <c r="B54" s="436"/>
      <c r="C54" s="437"/>
      <c r="D54" s="435"/>
    </row>
    <row r="55" ht="19.5" hidden="1" customHeight="1" outlineLevel="1">
      <c r="A55" s="435"/>
      <c r="B55" s="436"/>
      <c r="C55" s="437"/>
      <c r="D55" s="435"/>
    </row>
    <row r="56" ht="19.5" hidden="1" customHeight="1" outlineLevel="1">
      <c r="A56" s="435"/>
      <c r="B56" s="436"/>
      <c r="C56" s="437"/>
      <c r="D56" s="435"/>
    </row>
    <row r="57" ht="19.5" hidden="1" customHeight="1" outlineLevel="1">
      <c r="A57" s="435"/>
      <c r="B57" s="436"/>
      <c r="C57" s="437"/>
      <c r="D57" s="435"/>
    </row>
    <row r="58" ht="19.5" hidden="1" customHeight="1" outlineLevel="1">
      <c r="A58" s="435"/>
      <c r="B58" s="436"/>
      <c r="C58" s="437"/>
      <c r="D58" s="435"/>
    </row>
    <row r="59" ht="19.5" hidden="1" customHeight="1" outlineLevel="1">
      <c r="A59" s="435"/>
      <c r="B59" s="436"/>
      <c r="C59" s="437"/>
      <c r="D59" s="435"/>
    </row>
    <row r="60" ht="19.5" hidden="1" customHeight="1" outlineLevel="1">
      <c r="A60" s="435"/>
      <c r="B60" s="436"/>
      <c r="C60" s="437"/>
      <c r="D60" s="435"/>
    </row>
    <row r="61" ht="19.5" hidden="1" customHeight="1" outlineLevel="1">
      <c r="A61" s="435"/>
      <c r="B61" s="436"/>
      <c r="C61" s="437"/>
      <c r="D61" s="435"/>
    </row>
    <row r="62" ht="19.5" hidden="1" customHeight="1" outlineLevel="1">
      <c r="A62" s="435"/>
      <c r="B62" s="436"/>
      <c r="C62" s="437"/>
      <c r="D62" s="435"/>
    </row>
    <row r="63" ht="19.5" hidden="1" customHeight="1" outlineLevel="1">
      <c r="A63" s="435"/>
      <c r="B63" s="436"/>
      <c r="C63" s="437"/>
      <c r="D63" s="435"/>
    </row>
    <row r="64" ht="19.5" hidden="1" customHeight="1" outlineLevel="1">
      <c r="A64" s="435"/>
      <c r="B64" s="436"/>
      <c r="C64" s="437"/>
      <c r="D64" s="435"/>
    </row>
    <row r="65" ht="19.5" hidden="1" customHeight="1" outlineLevel="1">
      <c r="A65" s="435"/>
      <c r="B65" s="436"/>
      <c r="C65" s="437"/>
      <c r="D65" s="435"/>
    </row>
    <row r="66" ht="19.5" hidden="1" customHeight="1" outlineLevel="1">
      <c r="A66" s="435"/>
      <c r="B66" s="436"/>
      <c r="C66" s="437"/>
      <c r="D66" s="435"/>
    </row>
    <row r="67" ht="19.5" hidden="1" customHeight="1" outlineLevel="1">
      <c r="A67" s="435"/>
      <c r="B67" s="436"/>
      <c r="C67" s="437"/>
      <c r="D67" s="435"/>
    </row>
    <row r="68" ht="19.5" hidden="1" customHeight="1" outlineLevel="1">
      <c r="A68" s="435"/>
      <c r="B68" s="436"/>
      <c r="C68" s="437"/>
      <c r="D68" s="435"/>
    </row>
    <row r="69" ht="19.5" hidden="1" customHeight="1" outlineLevel="1">
      <c r="A69" s="435"/>
      <c r="B69" s="436"/>
      <c r="C69" s="437"/>
      <c r="D69" s="435"/>
    </row>
    <row r="70" ht="19.5" hidden="1" customHeight="1" outlineLevel="1">
      <c r="A70" s="435"/>
      <c r="B70" s="436"/>
      <c r="C70" s="437"/>
      <c r="D70" s="435"/>
    </row>
    <row r="71" ht="19.5" hidden="1" customHeight="1" outlineLevel="1">
      <c r="A71" s="435"/>
      <c r="B71" s="436"/>
      <c r="C71" s="437"/>
      <c r="D71" s="435"/>
    </row>
    <row r="72" ht="19.5" hidden="1" customHeight="1" outlineLevel="1">
      <c r="A72" s="435"/>
      <c r="B72" s="436"/>
      <c r="C72" s="437"/>
      <c r="D72" s="435"/>
    </row>
    <row r="73" ht="19.5" hidden="1" customHeight="1" outlineLevel="1">
      <c r="A73" s="435"/>
      <c r="B73" s="436"/>
      <c r="C73" s="437"/>
      <c r="D73" s="435"/>
    </row>
    <row r="74" ht="19.5" hidden="1" customHeight="1" outlineLevel="1">
      <c r="A74" s="435"/>
      <c r="B74" s="436"/>
      <c r="C74" s="437"/>
      <c r="D74" s="435"/>
    </row>
    <row r="75" ht="19.5" hidden="1" customHeight="1" outlineLevel="1">
      <c r="A75" s="435"/>
      <c r="B75" s="436"/>
      <c r="C75" s="437"/>
      <c r="D75" s="435"/>
    </row>
    <row r="76" ht="19.5" hidden="1" customHeight="1" outlineLevel="1">
      <c r="A76" s="435"/>
      <c r="B76" s="436"/>
      <c r="C76" s="437"/>
      <c r="D76" s="435"/>
    </row>
    <row r="77" ht="19.5" hidden="1" customHeight="1" outlineLevel="1">
      <c r="A77" s="435"/>
      <c r="B77" s="436"/>
      <c r="C77" s="437"/>
      <c r="D77" s="435"/>
    </row>
    <row r="78" ht="19.5" hidden="1" customHeight="1" outlineLevel="1">
      <c r="A78" s="435"/>
      <c r="B78" s="436"/>
      <c r="C78" s="437"/>
      <c r="D78" s="435"/>
    </row>
    <row r="79" ht="19.5" hidden="1" customHeight="1" outlineLevel="1">
      <c r="A79" s="435"/>
      <c r="B79" s="436"/>
      <c r="C79" s="437"/>
      <c r="D79" s="435"/>
    </row>
    <row r="80" ht="19.5" hidden="1" customHeight="1" outlineLevel="1">
      <c r="A80" s="435"/>
      <c r="B80" s="436"/>
      <c r="C80" s="437"/>
      <c r="D80" s="435"/>
    </row>
    <row r="81" ht="19.5" hidden="1" customHeight="1" outlineLevel="1">
      <c r="A81" s="435"/>
      <c r="B81" s="436"/>
      <c r="C81" s="437"/>
      <c r="D81" s="435"/>
    </row>
    <row r="82" ht="19.5" hidden="1" customHeight="1" outlineLevel="1">
      <c r="A82" s="435"/>
      <c r="B82" s="436"/>
      <c r="C82" s="437"/>
      <c r="D82" s="435"/>
    </row>
    <row r="83" ht="19.5" hidden="1" customHeight="1" outlineLevel="1">
      <c r="A83" s="435"/>
      <c r="B83" s="436"/>
      <c r="C83" s="437"/>
      <c r="D83" s="435"/>
    </row>
    <row r="84" ht="19.5" hidden="1" customHeight="1" outlineLevel="1">
      <c r="A84" s="435"/>
      <c r="B84" s="436"/>
      <c r="C84" s="437"/>
      <c r="D84" s="435"/>
    </row>
    <row r="85" ht="19.5" hidden="1" customHeight="1" outlineLevel="1">
      <c r="A85" s="435"/>
      <c r="B85" s="436"/>
      <c r="C85" s="437"/>
      <c r="D85" s="435"/>
    </row>
    <row r="86" ht="19.5" hidden="1" customHeight="1" outlineLevel="1">
      <c r="A86" s="435"/>
      <c r="B86" s="436"/>
      <c r="C86" s="437"/>
      <c r="D86" s="435"/>
    </row>
    <row r="87" ht="19.5" hidden="1" customHeight="1" outlineLevel="1">
      <c r="A87" s="435"/>
      <c r="B87" s="436"/>
      <c r="C87" s="437"/>
      <c r="D87" s="435"/>
    </row>
    <row r="88" ht="19.5" customHeight="1" collapsed="1">
      <c r="A88" s="435"/>
      <c r="B88" s="436"/>
      <c r="C88" s="437"/>
      <c r="D88" s="435"/>
    </row>
    <row r="89" ht="19.5" customHeight="1">
      <c r="A89" s="435"/>
      <c r="B89" s="436"/>
      <c r="C89" s="437"/>
      <c r="D89" s="435"/>
    </row>
    <row r="90" ht="19.5" customHeight="1">
      <c r="A90" s="435"/>
      <c r="B90" s="436"/>
      <c r="C90" s="437"/>
      <c r="D90" s="435"/>
    </row>
  </sheetData>
  <conditionalFormatting sqref="C4:C90">
    <cfRule type="expression" dxfId="0" priority="1">
      <formula>NOT(COUNTIF(INDIRECT("Analysis Services!"&amp;"F$4:F"),C4)&gt;0)*NOT(ISBLANK(C4))</formula>
    </cfRule>
  </conditionalFormatting>
  <conditionalFormatting sqref="B4:B90">
    <cfRule type="expression" dxfId="0" priority="2">
      <formula>NOT(COUNTIF(INDIRECT("Analysis Services!"&amp;"C$4:C"),B4)&gt;0)*NOT(ISBLANK(B4))</formula>
    </cfRule>
  </conditionalFormatting>
  <conditionalFormatting sqref="A1:D1">
    <cfRule type="containsBlanks" dxfId="0" priority="3">
      <formula>LEN(TRIM(A1))=0</formula>
    </cfRule>
  </conditionalFormatting>
  <conditionalFormatting sqref="A4:A90">
    <cfRule type="expression" dxfId="0" priority="4">
      <formula>NOT(COUNTIF(INDIRECT("Worksheet Templates!"&amp;"A$4:A"),A4)&gt;0)*NOT(ISBLANK(A4))</formula>
    </cfRule>
  </conditionalFormatting>
  <dataValidations>
    <dataValidation type="list" allowBlank="1" showErrorMessage="1" sqref="B4:B90">
      <formula1>'Analysis Services'!$C$4:$C90</formula1>
    </dataValidation>
    <dataValidation type="list" allowBlank="1" showErrorMessage="1" sqref="C4:C90">
      <formula1>'Analysis Services'!$F$4:$F90</formula1>
    </dataValidation>
    <dataValidation type="list" allowBlank="1" showErrorMessage="1" sqref="A4:A90">
      <formula1>'Worksheet Templates'!$A$4:$A90</formula1>
    </dataValidation>
  </dataValidations>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DD727"/>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9.71"/>
    <col customWidth="1" min="2" max="2" width="17.43"/>
    <col customWidth="1" min="3" max="3" width="29.0"/>
    <col customWidth="1" min="4" max="6" width="23.0"/>
    <col customWidth="1" min="7" max="7" width="27.86"/>
  </cols>
  <sheetData>
    <row r="1" ht="20.25" hidden="1" customHeight="1" outlineLevel="1">
      <c r="A1" s="438" t="s">
        <v>899</v>
      </c>
      <c r="B1" s="438" t="s">
        <v>901</v>
      </c>
      <c r="C1" s="438" t="s">
        <v>902</v>
      </c>
      <c r="D1" s="439" t="s">
        <v>903</v>
      </c>
      <c r="E1" s="440" t="s">
        <v>904</v>
      </c>
      <c r="F1" s="439" t="s">
        <v>905</v>
      </c>
      <c r="G1" s="441"/>
    </row>
    <row r="2" ht="35.25" customHeight="1" collapsed="1">
      <c r="A2" s="442" t="str">
        <f>HYPERLINK("https://www.bikalims.org/manual/worksheets/worksheets","Worksheet Template Layouts")</f>
        <v>Worksheet Template Layouts</v>
      </c>
      <c r="B2" s="424"/>
      <c r="C2" s="443"/>
      <c r="D2" s="444" t="s">
        <v>906</v>
      </c>
      <c r="E2" s="15"/>
      <c r="F2" s="16"/>
      <c r="G2" s="17" t="str">
        <f>HYPERLINK("https://www.bikalabs.com","Creative Commons BYSA
Bika Lab Systems")</f>
        <v>Creative Commons BYSA
Bika Lab Systems</v>
      </c>
    </row>
    <row r="3" ht="24.0" customHeight="1">
      <c r="A3" s="433" t="s">
        <v>881</v>
      </c>
      <c r="B3" s="22" t="s">
        <v>907</v>
      </c>
      <c r="C3" s="22" t="s">
        <v>908</v>
      </c>
      <c r="D3" s="22" t="s">
        <v>909</v>
      </c>
      <c r="E3" s="22" t="s">
        <v>910</v>
      </c>
      <c r="F3" s="22" t="s">
        <v>911</v>
      </c>
      <c r="G3" s="445"/>
    </row>
    <row r="4" ht="21.0" customHeight="1">
      <c r="A4" s="446"/>
      <c r="B4" s="447"/>
      <c r="C4" s="446"/>
      <c r="D4" s="448"/>
      <c r="E4" s="448"/>
      <c r="F4" s="449"/>
      <c r="G4" s="435"/>
    </row>
    <row r="5" ht="21.0" customHeight="1">
      <c r="A5" s="446"/>
      <c r="B5" s="447"/>
      <c r="C5" s="446"/>
      <c r="D5" s="448"/>
      <c r="E5" s="448"/>
      <c r="F5" s="449"/>
      <c r="G5" s="450"/>
    </row>
    <row r="6" ht="21.0" customHeight="1">
      <c r="A6" s="446"/>
      <c r="B6" s="447"/>
      <c r="C6" s="446"/>
      <c r="D6" s="448"/>
      <c r="E6" s="448"/>
      <c r="F6" s="449"/>
      <c r="G6" s="450"/>
    </row>
    <row r="7" ht="21.0" customHeight="1">
      <c r="A7" s="446"/>
      <c r="B7" s="447"/>
      <c r="C7" s="446"/>
      <c r="D7" s="448"/>
      <c r="E7" s="448"/>
      <c r="F7" s="449"/>
      <c r="G7" s="450"/>
    </row>
    <row r="8" ht="21.0" customHeight="1">
      <c r="A8" s="446"/>
      <c r="B8" s="447"/>
      <c r="C8" s="446"/>
      <c r="D8" s="448"/>
      <c r="E8" s="448"/>
      <c r="F8" s="449"/>
      <c r="G8" s="450"/>
    </row>
    <row r="9" ht="21.0" customHeight="1">
      <c r="A9" s="446"/>
      <c r="B9" s="447"/>
      <c r="C9" s="446"/>
      <c r="D9" s="448"/>
      <c r="E9" s="448"/>
      <c r="F9" s="449"/>
      <c r="G9" s="450"/>
    </row>
    <row r="10" ht="21.0" customHeight="1">
      <c r="A10" s="446"/>
      <c r="B10" s="447"/>
      <c r="C10" s="446"/>
      <c r="D10" s="448"/>
      <c r="E10" s="448"/>
      <c r="F10" s="449"/>
      <c r="G10" s="450"/>
    </row>
    <row r="11" ht="21.0" customHeight="1">
      <c r="A11" s="446"/>
      <c r="B11" s="447"/>
      <c r="C11" s="446"/>
      <c r="D11" s="448"/>
      <c r="E11" s="448"/>
      <c r="F11" s="449"/>
      <c r="G11" s="450"/>
    </row>
    <row r="12" ht="21.0" customHeight="1">
      <c r="A12" s="446"/>
      <c r="B12" s="447"/>
      <c r="C12" s="446"/>
      <c r="D12" s="448"/>
      <c r="E12" s="448"/>
      <c r="F12" s="449"/>
      <c r="G12" s="450"/>
    </row>
    <row r="13" ht="21.0" customHeight="1">
      <c r="A13" s="446"/>
      <c r="B13" s="447"/>
      <c r="C13" s="446"/>
      <c r="D13" s="448"/>
      <c r="E13" s="448"/>
      <c r="F13" s="449"/>
      <c r="G13" s="450"/>
    </row>
    <row r="14" ht="21.0" customHeight="1">
      <c r="A14" s="446"/>
      <c r="B14" s="447"/>
      <c r="C14" s="446"/>
      <c r="D14" s="448"/>
      <c r="E14" s="448"/>
      <c r="F14" s="449"/>
      <c r="G14" s="450"/>
    </row>
    <row r="15" ht="21.0" customHeight="1">
      <c r="A15" s="446"/>
      <c r="B15" s="447"/>
      <c r="C15" s="446"/>
      <c r="D15" s="448"/>
      <c r="E15" s="448"/>
      <c r="F15" s="449"/>
      <c r="G15" s="450"/>
    </row>
    <row r="16" ht="21.0" customHeight="1">
      <c r="A16" s="446"/>
      <c r="B16" s="447"/>
      <c r="C16" s="446"/>
      <c r="D16" s="448"/>
      <c r="E16" s="448"/>
      <c r="F16" s="449"/>
      <c r="G16" s="450"/>
    </row>
    <row r="17" ht="21.0" hidden="1" customHeight="1" outlineLevel="1">
      <c r="A17" s="446"/>
      <c r="B17" s="447"/>
      <c r="C17" s="446"/>
      <c r="D17" s="448"/>
      <c r="E17" s="448"/>
      <c r="F17" s="449"/>
      <c r="G17" s="450"/>
    </row>
    <row r="18" ht="21.0" hidden="1" customHeight="1" outlineLevel="1">
      <c r="A18" s="446"/>
      <c r="B18" s="447"/>
      <c r="C18" s="446"/>
      <c r="D18" s="448"/>
      <c r="E18" s="448"/>
      <c r="F18" s="449"/>
      <c r="G18" s="450"/>
    </row>
    <row r="19" ht="21.0" hidden="1" customHeight="1" outlineLevel="1">
      <c r="A19" s="446"/>
      <c r="B19" s="447"/>
      <c r="C19" s="446"/>
      <c r="D19" s="448"/>
      <c r="E19" s="448"/>
      <c r="F19" s="449"/>
      <c r="G19" s="450"/>
    </row>
    <row r="20" ht="21.0" hidden="1" customHeight="1" outlineLevel="1">
      <c r="A20" s="446"/>
      <c r="B20" s="447"/>
      <c r="C20" s="446"/>
      <c r="D20" s="448"/>
      <c r="E20" s="448"/>
      <c r="F20" s="449"/>
      <c r="G20" s="450"/>
    </row>
    <row r="21" ht="21.0" hidden="1" customHeight="1" outlineLevel="1">
      <c r="A21" s="446"/>
      <c r="B21" s="447"/>
      <c r="C21" s="446"/>
      <c r="D21" s="448"/>
      <c r="E21" s="448"/>
      <c r="F21" s="449"/>
      <c r="G21" s="450"/>
    </row>
    <row r="22" ht="21.0" hidden="1" customHeight="1" outlineLevel="1">
      <c r="A22" s="446"/>
      <c r="B22" s="447"/>
      <c r="C22" s="446"/>
      <c r="D22" s="448"/>
      <c r="E22" s="448"/>
      <c r="F22" s="449"/>
      <c r="G22" s="450"/>
    </row>
    <row r="23" ht="21.0" hidden="1" customHeight="1" outlineLevel="1">
      <c r="A23" s="446"/>
      <c r="B23" s="447"/>
      <c r="C23" s="446"/>
      <c r="D23" s="448"/>
      <c r="E23" s="448"/>
      <c r="F23" s="449"/>
      <c r="G23" s="450"/>
    </row>
    <row r="24" ht="21.0" hidden="1" customHeight="1" outlineLevel="1">
      <c r="A24" s="446"/>
      <c r="B24" s="447"/>
      <c r="C24" s="446"/>
      <c r="D24" s="448"/>
      <c r="E24" s="448"/>
      <c r="F24" s="449"/>
      <c r="G24" s="450"/>
    </row>
    <row r="25" ht="21.0" hidden="1" customHeight="1" outlineLevel="1">
      <c r="A25" s="446"/>
      <c r="B25" s="447"/>
      <c r="C25" s="446"/>
      <c r="D25" s="448"/>
      <c r="E25" s="448"/>
      <c r="F25" s="449"/>
      <c r="G25" s="450"/>
    </row>
    <row r="26" ht="21.0" hidden="1" customHeight="1" outlineLevel="1">
      <c r="A26" s="446"/>
      <c r="B26" s="447"/>
      <c r="C26" s="446"/>
      <c r="D26" s="448"/>
      <c r="E26" s="448"/>
      <c r="F26" s="449"/>
      <c r="G26" s="450"/>
    </row>
    <row r="27" ht="21.0" hidden="1" customHeight="1" outlineLevel="1">
      <c r="A27" s="446"/>
      <c r="B27" s="447"/>
      <c r="C27" s="446"/>
      <c r="D27" s="448"/>
      <c r="E27" s="448"/>
      <c r="F27" s="449"/>
      <c r="G27" s="450"/>
    </row>
    <row r="28" ht="21.0" hidden="1" customHeight="1" outlineLevel="1">
      <c r="A28" s="446"/>
      <c r="B28" s="447"/>
      <c r="C28" s="446"/>
      <c r="D28" s="448"/>
      <c r="E28" s="448"/>
      <c r="F28" s="449"/>
      <c r="G28" s="450"/>
    </row>
    <row r="29" ht="21.0" hidden="1" customHeight="1" outlineLevel="1">
      <c r="A29" s="446"/>
      <c r="B29" s="447"/>
      <c r="C29" s="446"/>
      <c r="D29" s="448"/>
      <c r="E29" s="448"/>
      <c r="F29" s="449"/>
      <c r="G29" s="450"/>
    </row>
    <row r="30" ht="21.0" hidden="1" customHeight="1" outlineLevel="1">
      <c r="A30" s="446"/>
      <c r="B30" s="447"/>
      <c r="C30" s="446"/>
      <c r="D30" s="448"/>
      <c r="E30" s="448"/>
      <c r="F30" s="449"/>
      <c r="G30" s="450"/>
    </row>
    <row r="31" ht="21.0" hidden="1" customHeight="1" outlineLevel="1">
      <c r="A31" s="446"/>
      <c r="B31" s="447"/>
      <c r="C31" s="446"/>
      <c r="D31" s="448"/>
      <c r="E31" s="448"/>
      <c r="F31" s="449"/>
      <c r="G31" s="450"/>
    </row>
    <row r="32" ht="21.0" hidden="1" customHeight="1" outlineLevel="1">
      <c r="A32" s="446"/>
      <c r="B32" s="447"/>
      <c r="C32" s="446"/>
      <c r="D32" s="448"/>
      <c r="E32" s="448"/>
      <c r="F32" s="449"/>
      <c r="G32" s="450"/>
    </row>
    <row r="33" ht="21.0" hidden="1" customHeight="1" outlineLevel="1">
      <c r="A33" s="446"/>
      <c r="B33" s="447"/>
      <c r="C33" s="446"/>
      <c r="D33" s="448"/>
      <c r="E33" s="448"/>
      <c r="F33" s="449"/>
      <c r="G33" s="450"/>
    </row>
    <row r="34" ht="21.0" hidden="1" customHeight="1" outlineLevel="1">
      <c r="A34" s="446"/>
      <c r="B34" s="447"/>
      <c r="C34" s="446"/>
      <c r="D34" s="448"/>
      <c r="E34" s="448"/>
      <c r="F34" s="449"/>
      <c r="G34" s="450"/>
    </row>
    <row r="35" ht="21.0" hidden="1" customHeight="1" outlineLevel="1">
      <c r="A35" s="446"/>
      <c r="B35" s="447"/>
      <c r="C35" s="446"/>
      <c r="D35" s="448"/>
      <c r="E35" s="448"/>
      <c r="F35" s="449"/>
      <c r="G35" s="450"/>
    </row>
    <row r="36" ht="21.0" hidden="1" customHeight="1" outlineLevel="1">
      <c r="A36" s="446"/>
      <c r="B36" s="447"/>
      <c r="C36" s="446"/>
      <c r="D36" s="448"/>
      <c r="E36" s="448"/>
      <c r="F36" s="449"/>
      <c r="G36" s="450"/>
    </row>
    <row r="37" ht="21.0" hidden="1" customHeight="1" outlineLevel="1">
      <c r="A37" s="446"/>
      <c r="B37" s="447"/>
      <c r="C37" s="446"/>
      <c r="D37" s="448"/>
      <c r="E37" s="448"/>
      <c r="F37" s="449"/>
      <c r="G37" s="450"/>
    </row>
    <row r="38" ht="21.0" hidden="1" customHeight="1" outlineLevel="1">
      <c r="A38" s="446"/>
      <c r="B38" s="447"/>
      <c r="C38" s="446"/>
      <c r="D38" s="448"/>
      <c r="E38" s="448"/>
      <c r="F38" s="449"/>
      <c r="G38" s="450"/>
    </row>
    <row r="39" ht="21.0" hidden="1" customHeight="1" outlineLevel="1">
      <c r="A39" s="446"/>
      <c r="B39" s="447"/>
      <c r="C39" s="446"/>
      <c r="D39" s="448"/>
      <c r="E39" s="448"/>
      <c r="F39" s="449"/>
      <c r="G39" s="450"/>
    </row>
    <row r="40" ht="21.0" hidden="1" customHeight="1" outlineLevel="1">
      <c r="A40" s="446"/>
      <c r="B40" s="447"/>
      <c r="C40" s="446"/>
      <c r="D40" s="448"/>
      <c r="E40" s="448"/>
      <c r="F40" s="449"/>
      <c r="G40" s="450"/>
    </row>
    <row r="41" ht="21.0" hidden="1" customHeight="1" outlineLevel="1">
      <c r="A41" s="446"/>
      <c r="B41" s="447"/>
      <c r="C41" s="446"/>
      <c r="D41" s="448"/>
      <c r="E41" s="448"/>
      <c r="F41" s="449"/>
      <c r="G41" s="450"/>
    </row>
    <row r="42" ht="21.0" hidden="1" customHeight="1" outlineLevel="1">
      <c r="A42" s="446"/>
      <c r="B42" s="447"/>
      <c r="C42" s="446"/>
      <c r="D42" s="448"/>
      <c r="E42" s="448"/>
      <c r="F42" s="449"/>
      <c r="G42" s="450"/>
    </row>
    <row r="43" ht="21.0" hidden="1" customHeight="1" outlineLevel="1">
      <c r="A43" s="446"/>
      <c r="B43" s="447"/>
      <c r="C43" s="446"/>
      <c r="D43" s="448"/>
      <c r="E43" s="448"/>
      <c r="F43" s="449"/>
      <c r="G43" s="450"/>
    </row>
    <row r="44" ht="21.0" hidden="1" customHeight="1" outlineLevel="1">
      <c r="A44" s="446"/>
      <c r="B44" s="447"/>
      <c r="C44" s="446"/>
      <c r="D44" s="448"/>
      <c r="E44" s="448"/>
      <c r="F44" s="449"/>
      <c r="G44" s="450"/>
    </row>
    <row r="45" ht="21.0" hidden="1" customHeight="1" outlineLevel="1">
      <c r="A45" s="446"/>
      <c r="B45" s="447"/>
      <c r="C45" s="446"/>
      <c r="D45" s="448"/>
      <c r="E45" s="448"/>
      <c r="F45" s="449"/>
      <c r="G45" s="450"/>
    </row>
    <row r="46" ht="21.0" hidden="1" customHeight="1" outlineLevel="1">
      <c r="A46" s="446"/>
      <c r="B46" s="447"/>
      <c r="C46" s="446"/>
      <c r="D46" s="448"/>
      <c r="E46" s="448"/>
      <c r="F46" s="449"/>
      <c r="G46" s="450"/>
    </row>
    <row r="47" ht="21.0" hidden="1" customHeight="1" outlineLevel="1">
      <c r="A47" s="446"/>
      <c r="B47" s="447"/>
      <c r="C47" s="446"/>
      <c r="D47" s="448"/>
      <c r="E47" s="448"/>
      <c r="F47" s="449"/>
      <c r="G47" s="450"/>
    </row>
    <row r="48" ht="21.0" hidden="1" customHeight="1" outlineLevel="1">
      <c r="A48" s="446"/>
      <c r="B48" s="447"/>
      <c r="C48" s="446"/>
      <c r="D48" s="448"/>
      <c r="E48" s="448"/>
      <c r="F48" s="449"/>
      <c r="G48" s="450"/>
    </row>
    <row r="49" ht="21.0" hidden="1" customHeight="1" outlineLevel="1">
      <c r="A49" s="446"/>
      <c r="B49" s="447"/>
      <c r="C49" s="446"/>
      <c r="D49" s="448"/>
      <c r="E49" s="448"/>
      <c r="F49" s="449"/>
      <c r="G49" s="450"/>
    </row>
    <row r="50" ht="21.0" hidden="1" customHeight="1" outlineLevel="1">
      <c r="A50" s="446"/>
      <c r="B50" s="447"/>
      <c r="C50" s="446"/>
      <c r="D50" s="448"/>
      <c r="E50" s="448"/>
      <c r="F50" s="449"/>
      <c r="G50" s="450"/>
    </row>
    <row r="51" ht="21.0" hidden="1" customHeight="1" outlineLevel="1">
      <c r="A51" s="446"/>
      <c r="B51" s="447"/>
      <c r="C51" s="446"/>
      <c r="D51" s="448"/>
      <c r="E51" s="448"/>
      <c r="F51" s="449"/>
      <c r="G51" s="450"/>
    </row>
    <row r="52" ht="21.0" hidden="1" customHeight="1" outlineLevel="1">
      <c r="A52" s="446"/>
      <c r="B52" s="447"/>
      <c r="C52" s="446"/>
      <c r="D52" s="448"/>
      <c r="E52" s="448"/>
      <c r="F52" s="449"/>
      <c r="G52" s="450"/>
    </row>
    <row r="53" ht="21.0" hidden="1" customHeight="1" outlineLevel="1">
      <c r="A53" s="446"/>
      <c r="B53" s="447"/>
      <c r="C53" s="446"/>
      <c r="D53" s="448"/>
      <c r="E53" s="448"/>
      <c r="F53" s="449"/>
      <c r="G53" s="450"/>
    </row>
    <row r="54" ht="21.0" hidden="1" customHeight="1" outlineLevel="1">
      <c r="A54" s="446"/>
      <c r="B54" s="447"/>
      <c r="C54" s="446"/>
      <c r="D54" s="448"/>
      <c r="E54" s="448"/>
      <c r="F54" s="449"/>
      <c r="G54" s="450"/>
    </row>
    <row r="55" ht="21.0" hidden="1" customHeight="1" outlineLevel="1">
      <c r="A55" s="446"/>
      <c r="B55" s="447"/>
      <c r="C55" s="446"/>
      <c r="D55" s="448"/>
      <c r="E55" s="448"/>
      <c r="F55" s="449"/>
      <c r="G55" s="450"/>
    </row>
    <row r="56" ht="21.0" hidden="1" customHeight="1" outlineLevel="1">
      <c r="A56" s="446"/>
      <c r="B56" s="447"/>
      <c r="C56" s="446"/>
      <c r="D56" s="448"/>
      <c r="E56" s="448"/>
      <c r="F56" s="449"/>
      <c r="G56" s="450"/>
    </row>
    <row r="57" ht="21.0" hidden="1" customHeight="1" outlineLevel="1">
      <c r="A57" s="446"/>
      <c r="B57" s="447"/>
      <c r="C57" s="446"/>
      <c r="D57" s="448"/>
      <c r="E57" s="448"/>
      <c r="F57" s="449"/>
      <c r="G57" s="450"/>
    </row>
    <row r="58" ht="21.0" hidden="1" customHeight="1" outlineLevel="1">
      <c r="A58" s="446"/>
      <c r="B58" s="447"/>
      <c r="C58" s="446"/>
      <c r="D58" s="448"/>
      <c r="E58" s="448"/>
      <c r="F58" s="449"/>
      <c r="G58" s="450"/>
    </row>
    <row r="59" ht="21.0" hidden="1" customHeight="1" outlineLevel="1">
      <c r="A59" s="446"/>
      <c r="B59" s="447"/>
      <c r="C59" s="446"/>
      <c r="D59" s="448"/>
      <c r="E59" s="448"/>
      <c r="F59" s="449"/>
      <c r="G59" s="450"/>
    </row>
    <row r="60" ht="21.0" hidden="1" customHeight="1" outlineLevel="1">
      <c r="A60" s="446"/>
      <c r="B60" s="447"/>
      <c r="C60" s="446"/>
      <c r="D60" s="448"/>
      <c r="E60" s="448"/>
      <c r="F60" s="449"/>
      <c r="G60" s="450"/>
    </row>
    <row r="61" ht="21.0" hidden="1" customHeight="1" outlineLevel="1">
      <c r="A61" s="446"/>
      <c r="B61" s="447"/>
      <c r="C61" s="446"/>
      <c r="D61" s="448"/>
      <c r="E61" s="448"/>
      <c r="F61" s="449"/>
      <c r="G61" s="450"/>
    </row>
    <row r="62" ht="21.0" hidden="1" customHeight="1" outlineLevel="1">
      <c r="A62" s="446"/>
      <c r="B62" s="447"/>
      <c r="C62" s="446"/>
      <c r="D62" s="448"/>
      <c r="E62" s="448"/>
      <c r="F62" s="449"/>
      <c r="G62" s="450"/>
    </row>
    <row r="63" ht="21.0" hidden="1" customHeight="1" outlineLevel="1">
      <c r="A63" s="446"/>
      <c r="B63" s="447"/>
      <c r="C63" s="446"/>
      <c r="D63" s="448"/>
      <c r="E63" s="448"/>
      <c r="F63" s="449"/>
      <c r="G63" s="450"/>
    </row>
    <row r="64" ht="21.0" hidden="1" customHeight="1" outlineLevel="1">
      <c r="A64" s="446"/>
      <c r="B64" s="447"/>
      <c r="C64" s="446"/>
      <c r="D64" s="448"/>
      <c r="E64" s="448"/>
      <c r="F64" s="449"/>
      <c r="G64" s="450"/>
    </row>
    <row r="65" ht="21.0" hidden="1" customHeight="1" outlineLevel="1">
      <c r="A65" s="446"/>
      <c r="B65" s="447"/>
      <c r="C65" s="446"/>
      <c r="D65" s="448"/>
      <c r="E65" s="448"/>
      <c r="F65" s="449"/>
      <c r="G65" s="450"/>
    </row>
    <row r="66" ht="21.0" hidden="1" customHeight="1" outlineLevel="1">
      <c r="A66" s="446"/>
      <c r="B66" s="447"/>
      <c r="C66" s="446"/>
      <c r="D66" s="448"/>
      <c r="E66" s="448"/>
      <c r="F66" s="449"/>
      <c r="G66" s="450"/>
    </row>
    <row r="67" ht="21.0" hidden="1" customHeight="1" outlineLevel="1">
      <c r="A67" s="446"/>
      <c r="B67" s="447"/>
      <c r="C67" s="446"/>
      <c r="D67" s="448"/>
      <c r="E67" s="448"/>
      <c r="F67" s="449"/>
      <c r="G67" s="450"/>
    </row>
    <row r="68" ht="21.0" hidden="1" customHeight="1" outlineLevel="1">
      <c r="A68" s="446"/>
      <c r="B68" s="447"/>
      <c r="C68" s="446"/>
      <c r="D68" s="448"/>
      <c r="E68" s="448"/>
      <c r="F68" s="449"/>
      <c r="G68" s="450"/>
    </row>
    <row r="69" ht="21.0" hidden="1" customHeight="1" outlineLevel="1">
      <c r="A69" s="446"/>
      <c r="B69" s="447"/>
      <c r="C69" s="446"/>
      <c r="D69" s="448"/>
      <c r="E69" s="448"/>
      <c r="F69" s="449"/>
      <c r="G69" s="450"/>
    </row>
    <row r="70" ht="21.0" hidden="1" customHeight="1" outlineLevel="1">
      <c r="A70" s="446"/>
      <c r="B70" s="447"/>
      <c r="C70" s="446"/>
      <c r="D70" s="448"/>
      <c r="E70" s="448"/>
      <c r="F70" s="449"/>
      <c r="G70" s="450"/>
    </row>
    <row r="71" ht="21.0" hidden="1" customHeight="1" outlineLevel="1">
      <c r="A71" s="446"/>
      <c r="B71" s="447"/>
      <c r="C71" s="446"/>
      <c r="D71" s="448"/>
      <c r="E71" s="448"/>
      <c r="F71" s="449"/>
      <c r="G71" s="450"/>
    </row>
    <row r="72" ht="21.0" hidden="1" customHeight="1" outlineLevel="1">
      <c r="A72" s="446"/>
      <c r="B72" s="447"/>
      <c r="C72" s="446"/>
      <c r="D72" s="448"/>
      <c r="E72" s="448"/>
      <c r="F72" s="449"/>
      <c r="G72" s="450"/>
    </row>
    <row r="73" ht="21.0" hidden="1" customHeight="1" outlineLevel="1">
      <c r="A73" s="446"/>
      <c r="B73" s="447"/>
      <c r="C73" s="446"/>
      <c r="D73" s="448"/>
      <c r="E73" s="448"/>
      <c r="F73" s="449"/>
      <c r="G73" s="450"/>
    </row>
    <row r="74" ht="21.0" hidden="1" customHeight="1" outlineLevel="1">
      <c r="A74" s="446"/>
      <c r="B74" s="447"/>
      <c r="C74" s="446"/>
      <c r="D74" s="448"/>
      <c r="E74" s="448"/>
      <c r="F74" s="449"/>
      <c r="G74" s="450"/>
    </row>
    <row r="75" ht="21.0" hidden="1" customHeight="1" outlineLevel="1">
      <c r="A75" s="446"/>
      <c r="B75" s="447"/>
      <c r="C75" s="446"/>
      <c r="D75" s="448"/>
      <c r="E75" s="448"/>
      <c r="F75" s="449"/>
      <c r="G75" s="450"/>
    </row>
    <row r="76" ht="21.0" hidden="1" customHeight="1" outlineLevel="1">
      <c r="A76" s="446"/>
      <c r="B76" s="447"/>
      <c r="C76" s="446"/>
      <c r="D76" s="448"/>
      <c r="E76" s="448"/>
      <c r="F76" s="449"/>
      <c r="G76" s="450"/>
    </row>
    <row r="77" ht="21.0" hidden="1" customHeight="1" outlineLevel="1">
      <c r="A77" s="446"/>
      <c r="B77" s="447"/>
      <c r="C77" s="446"/>
      <c r="D77" s="448"/>
      <c r="E77" s="448"/>
      <c r="F77" s="449"/>
      <c r="G77" s="450"/>
    </row>
    <row r="78" ht="21.0" hidden="1" customHeight="1" outlineLevel="1">
      <c r="A78" s="446"/>
      <c r="B78" s="447"/>
      <c r="C78" s="446"/>
      <c r="D78" s="448"/>
      <c r="E78" s="448"/>
      <c r="F78" s="449"/>
      <c r="G78" s="450"/>
    </row>
    <row r="79" ht="21.0" hidden="1" customHeight="1" outlineLevel="1">
      <c r="A79" s="446"/>
      <c r="B79" s="447"/>
      <c r="C79" s="446"/>
      <c r="D79" s="448"/>
      <c r="E79" s="448"/>
      <c r="F79" s="449"/>
      <c r="G79" s="450"/>
    </row>
    <row r="80" ht="21.0" hidden="1" customHeight="1" outlineLevel="1">
      <c r="A80" s="446"/>
      <c r="B80" s="447"/>
      <c r="C80" s="446"/>
      <c r="D80" s="448"/>
      <c r="E80" s="448"/>
      <c r="F80" s="449"/>
      <c r="G80" s="450"/>
    </row>
    <row r="81" ht="21.0" hidden="1" customHeight="1" outlineLevel="1">
      <c r="A81" s="446"/>
      <c r="B81" s="447"/>
      <c r="C81" s="446"/>
      <c r="D81" s="448"/>
      <c r="E81" s="448"/>
      <c r="F81" s="449"/>
      <c r="G81" s="450"/>
    </row>
    <row r="82" ht="21.0" hidden="1" customHeight="1" outlineLevel="1">
      <c r="A82" s="446"/>
      <c r="B82" s="447"/>
      <c r="C82" s="446"/>
      <c r="D82" s="448"/>
      <c r="E82" s="448"/>
      <c r="F82" s="449"/>
      <c r="G82" s="450"/>
    </row>
    <row r="83" ht="21.0" hidden="1" customHeight="1" outlineLevel="1">
      <c r="A83" s="446"/>
      <c r="B83" s="447"/>
      <c r="C83" s="446"/>
      <c r="D83" s="448"/>
      <c r="E83" s="448"/>
      <c r="F83" s="449"/>
      <c r="G83" s="450"/>
    </row>
    <row r="84" ht="21.0" hidden="1" customHeight="1" outlineLevel="1">
      <c r="A84" s="446"/>
      <c r="B84" s="447"/>
      <c r="C84" s="446"/>
      <c r="D84" s="448"/>
      <c r="E84" s="448"/>
      <c r="F84" s="449"/>
      <c r="G84" s="450"/>
    </row>
    <row r="85" ht="21.0" hidden="1" customHeight="1" outlineLevel="1">
      <c r="A85" s="446"/>
      <c r="B85" s="447"/>
      <c r="C85" s="446"/>
      <c r="D85" s="448"/>
      <c r="E85" s="448"/>
      <c r="F85" s="449"/>
      <c r="G85" s="450"/>
    </row>
    <row r="86" ht="21.0" hidden="1" customHeight="1" outlineLevel="1">
      <c r="A86" s="446"/>
      <c r="B86" s="447"/>
      <c r="C86" s="446"/>
      <c r="D86" s="448"/>
      <c r="E86" s="448"/>
      <c r="F86" s="449"/>
      <c r="G86" s="450"/>
    </row>
    <row r="87" ht="21.0" hidden="1" customHeight="1" outlineLevel="1">
      <c r="A87" s="446"/>
      <c r="B87" s="447"/>
      <c r="C87" s="446"/>
      <c r="D87" s="448"/>
      <c r="E87" s="448"/>
      <c r="F87" s="449"/>
      <c r="G87" s="450"/>
    </row>
    <row r="88" ht="21.0" hidden="1" customHeight="1" outlineLevel="1">
      <c r="A88" s="446"/>
      <c r="B88" s="447"/>
      <c r="C88" s="446"/>
      <c r="D88" s="448"/>
      <c r="E88" s="448"/>
      <c r="F88" s="449"/>
      <c r="G88" s="450"/>
    </row>
    <row r="89" ht="21.0" hidden="1" customHeight="1" outlineLevel="1">
      <c r="A89" s="446"/>
      <c r="B89" s="447"/>
      <c r="C89" s="446"/>
      <c r="D89" s="448"/>
      <c r="E89" s="448"/>
      <c r="F89" s="449"/>
      <c r="G89" s="450"/>
    </row>
    <row r="90" ht="21.0" hidden="1" customHeight="1" outlineLevel="1">
      <c r="A90" s="446"/>
      <c r="B90" s="447"/>
      <c r="C90" s="446"/>
      <c r="D90" s="448"/>
      <c r="E90" s="448"/>
      <c r="F90" s="449"/>
      <c r="G90" s="450"/>
    </row>
    <row r="91" ht="21.0" hidden="1" customHeight="1" outlineLevel="1">
      <c r="A91" s="446"/>
      <c r="B91" s="447"/>
      <c r="C91" s="446"/>
      <c r="D91" s="448"/>
      <c r="E91" s="448"/>
      <c r="F91" s="449"/>
      <c r="G91" s="450"/>
    </row>
    <row r="92" ht="21.0" hidden="1" customHeight="1" outlineLevel="1">
      <c r="A92" s="446"/>
      <c r="B92" s="447"/>
      <c r="C92" s="446"/>
      <c r="D92" s="448"/>
      <c r="E92" s="448"/>
      <c r="F92" s="449"/>
      <c r="G92" s="450"/>
    </row>
    <row r="93" ht="21.0" hidden="1" customHeight="1" outlineLevel="1">
      <c r="A93" s="446"/>
      <c r="B93" s="447"/>
      <c r="C93" s="446"/>
      <c r="D93" s="448"/>
      <c r="E93" s="448"/>
      <c r="F93" s="449"/>
      <c r="G93" s="450"/>
    </row>
    <row r="94" ht="21.0" hidden="1" customHeight="1" outlineLevel="1">
      <c r="A94" s="446"/>
      <c r="B94" s="447"/>
      <c r="C94" s="446"/>
      <c r="D94" s="448"/>
      <c r="E94" s="448"/>
      <c r="F94" s="449"/>
      <c r="G94" s="450"/>
    </row>
    <row r="95" ht="21.0" hidden="1" customHeight="1" outlineLevel="1">
      <c r="A95" s="446"/>
      <c r="B95" s="447"/>
      <c r="C95" s="446"/>
      <c r="D95" s="448"/>
      <c r="E95" s="448"/>
      <c r="F95" s="449"/>
      <c r="G95" s="450"/>
    </row>
    <row r="96" ht="21.0" hidden="1" customHeight="1" outlineLevel="1">
      <c r="A96" s="446"/>
      <c r="B96" s="447"/>
      <c r="C96" s="446"/>
      <c r="D96" s="448"/>
      <c r="E96" s="448"/>
      <c r="F96" s="449"/>
      <c r="G96" s="450"/>
    </row>
    <row r="97" ht="21.0" hidden="1" customHeight="1" outlineLevel="1">
      <c r="A97" s="446"/>
      <c r="B97" s="447"/>
      <c r="C97" s="446"/>
      <c r="D97" s="448"/>
      <c r="E97" s="448"/>
      <c r="F97" s="449"/>
      <c r="G97" s="450"/>
    </row>
    <row r="98" ht="21.0" hidden="1" customHeight="1" outlineLevel="1">
      <c r="A98" s="446"/>
      <c r="B98" s="447"/>
      <c r="C98" s="446"/>
      <c r="D98" s="448"/>
      <c r="E98" s="448"/>
      <c r="F98" s="449"/>
      <c r="G98" s="450"/>
    </row>
    <row r="99" ht="21.0" hidden="1" customHeight="1" outlineLevel="1">
      <c r="A99" s="446"/>
      <c r="B99" s="447"/>
      <c r="C99" s="446"/>
      <c r="D99" s="448"/>
      <c r="E99" s="448"/>
      <c r="F99" s="449"/>
      <c r="G99" s="450"/>
    </row>
    <row r="100" ht="21.0" hidden="1" customHeight="1" outlineLevel="1">
      <c r="A100" s="446"/>
      <c r="B100" s="447"/>
      <c r="C100" s="446"/>
      <c r="D100" s="448"/>
      <c r="E100" s="448"/>
      <c r="F100" s="449"/>
      <c r="G100" s="450"/>
    </row>
    <row r="101" ht="21.0" hidden="1" customHeight="1" outlineLevel="1">
      <c r="A101" s="446"/>
      <c r="B101" s="447"/>
      <c r="C101" s="446"/>
      <c r="D101" s="448"/>
      <c r="E101" s="448"/>
      <c r="F101" s="449"/>
      <c r="G101" s="450"/>
    </row>
    <row r="102" ht="21.0" hidden="1" customHeight="1" outlineLevel="1">
      <c r="A102" s="446"/>
      <c r="B102" s="447"/>
      <c r="C102" s="446"/>
      <c r="D102" s="448"/>
      <c r="E102" s="448"/>
      <c r="F102" s="449"/>
      <c r="G102" s="450"/>
    </row>
    <row r="103" ht="21.0" hidden="1" customHeight="1" outlineLevel="1">
      <c r="A103" s="446"/>
      <c r="B103" s="447"/>
      <c r="C103" s="446"/>
      <c r="D103" s="448"/>
      <c r="E103" s="448"/>
      <c r="F103" s="449"/>
      <c r="G103" s="450"/>
    </row>
    <row r="104" ht="21.0" hidden="1" customHeight="1" outlineLevel="1">
      <c r="A104" s="446"/>
      <c r="B104" s="447"/>
      <c r="C104" s="446"/>
      <c r="D104" s="448"/>
      <c r="E104" s="448"/>
      <c r="F104" s="449"/>
      <c r="G104" s="450"/>
    </row>
    <row r="105" ht="21.0" hidden="1" customHeight="1" outlineLevel="1">
      <c r="A105" s="446"/>
      <c r="B105" s="447"/>
      <c r="C105" s="446"/>
      <c r="D105" s="448"/>
      <c r="E105" s="448"/>
      <c r="F105" s="449"/>
      <c r="G105" s="450"/>
    </row>
    <row r="106" ht="21.0" hidden="1" customHeight="1" outlineLevel="1">
      <c r="A106" s="446"/>
      <c r="B106" s="447"/>
      <c r="C106" s="446"/>
      <c r="D106" s="448"/>
      <c r="E106" s="448"/>
      <c r="F106" s="449"/>
      <c r="G106" s="450"/>
    </row>
    <row r="107" ht="21.0" hidden="1" customHeight="1" outlineLevel="1">
      <c r="A107" s="446"/>
      <c r="B107" s="447"/>
      <c r="C107" s="446"/>
      <c r="D107" s="448"/>
      <c r="E107" s="448"/>
      <c r="F107" s="449"/>
      <c r="G107" s="450"/>
    </row>
    <row r="108" ht="21.0" hidden="1" customHeight="1" outlineLevel="1">
      <c r="A108" s="446"/>
      <c r="B108" s="447"/>
      <c r="C108" s="446"/>
      <c r="D108" s="448"/>
      <c r="E108" s="448"/>
      <c r="F108" s="449"/>
      <c r="G108" s="450"/>
    </row>
    <row r="109" ht="21.0" hidden="1" customHeight="1" outlineLevel="1">
      <c r="A109" s="446"/>
      <c r="B109" s="447"/>
      <c r="C109" s="446"/>
      <c r="D109" s="448"/>
      <c r="E109" s="448"/>
      <c r="F109" s="449"/>
      <c r="G109" s="450"/>
    </row>
    <row r="110" ht="21.0" hidden="1" customHeight="1" outlineLevel="1">
      <c r="A110" s="446"/>
      <c r="B110" s="447"/>
      <c r="C110" s="446"/>
      <c r="D110" s="448"/>
      <c r="E110" s="448"/>
      <c r="F110" s="449"/>
      <c r="G110" s="450"/>
    </row>
    <row r="111" ht="21.0" hidden="1" customHeight="1" outlineLevel="1">
      <c r="A111" s="446"/>
      <c r="B111" s="447"/>
      <c r="C111" s="446"/>
      <c r="D111" s="448"/>
      <c r="E111" s="448"/>
      <c r="F111" s="449"/>
      <c r="G111" s="450"/>
    </row>
    <row r="112" ht="21.0" hidden="1" customHeight="1" outlineLevel="1">
      <c r="A112" s="446"/>
      <c r="B112" s="447"/>
      <c r="C112" s="446"/>
      <c r="D112" s="448"/>
      <c r="E112" s="448"/>
      <c r="F112" s="449"/>
      <c r="G112" s="450"/>
    </row>
    <row r="113" ht="21.0" hidden="1" customHeight="1" outlineLevel="1">
      <c r="A113" s="446"/>
      <c r="B113" s="447"/>
      <c r="C113" s="446"/>
      <c r="D113" s="448"/>
      <c r="E113" s="448"/>
      <c r="F113" s="449"/>
      <c r="G113" s="450"/>
    </row>
    <row r="114" ht="21.0" hidden="1" customHeight="1" outlineLevel="1">
      <c r="A114" s="446"/>
      <c r="B114" s="447"/>
      <c r="C114" s="446"/>
      <c r="D114" s="448"/>
      <c r="E114" s="448"/>
      <c r="F114" s="449"/>
      <c r="G114" s="450"/>
    </row>
    <row r="115" ht="21.0" hidden="1" customHeight="1" outlineLevel="1">
      <c r="A115" s="446"/>
      <c r="B115" s="447"/>
      <c r="C115" s="446"/>
      <c r="D115" s="448"/>
      <c r="E115" s="448"/>
      <c r="F115" s="449"/>
      <c r="G115" s="450"/>
    </row>
    <row r="116" ht="21.0" hidden="1" customHeight="1" outlineLevel="1">
      <c r="A116" s="446"/>
      <c r="B116" s="447"/>
      <c r="C116" s="446"/>
      <c r="D116" s="448"/>
      <c r="E116" s="448"/>
      <c r="F116" s="449"/>
      <c r="G116" s="450"/>
    </row>
    <row r="117" ht="21.0" hidden="1" customHeight="1" outlineLevel="1">
      <c r="A117" s="446"/>
      <c r="B117" s="447"/>
      <c r="C117" s="446"/>
      <c r="D117" s="448"/>
      <c r="E117" s="448"/>
      <c r="F117" s="449"/>
      <c r="G117" s="450"/>
    </row>
    <row r="118" ht="21.0" hidden="1" customHeight="1" outlineLevel="1">
      <c r="A118" s="446"/>
      <c r="B118" s="447"/>
      <c r="C118" s="446"/>
      <c r="D118" s="448"/>
      <c r="E118" s="448"/>
      <c r="F118" s="449"/>
      <c r="G118" s="450"/>
    </row>
    <row r="119" ht="21.0" hidden="1" customHeight="1" outlineLevel="1">
      <c r="A119" s="446"/>
      <c r="B119" s="447"/>
      <c r="C119" s="446"/>
      <c r="D119" s="448"/>
      <c r="E119" s="448"/>
      <c r="F119" s="449"/>
      <c r="G119" s="450"/>
    </row>
    <row r="120" ht="21.0" hidden="1" customHeight="1" outlineLevel="1">
      <c r="A120" s="446"/>
      <c r="B120" s="447"/>
      <c r="C120" s="446"/>
      <c r="D120" s="448"/>
      <c r="E120" s="448"/>
      <c r="F120" s="449"/>
      <c r="G120" s="450"/>
    </row>
    <row r="121" ht="21.0" hidden="1" customHeight="1" outlineLevel="1">
      <c r="A121" s="446"/>
      <c r="B121" s="447"/>
      <c r="C121" s="446"/>
      <c r="D121" s="448"/>
      <c r="E121" s="448"/>
      <c r="F121" s="449"/>
      <c r="G121" s="450"/>
    </row>
    <row r="122" ht="21.0" hidden="1" customHeight="1" outlineLevel="1">
      <c r="A122" s="446"/>
      <c r="B122" s="447"/>
      <c r="C122" s="446"/>
      <c r="D122" s="448"/>
      <c r="E122" s="448"/>
      <c r="F122" s="449"/>
      <c r="G122" s="450"/>
    </row>
    <row r="123" ht="21.0" hidden="1" customHeight="1" outlineLevel="1">
      <c r="A123" s="446"/>
      <c r="B123" s="447"/>
      <c r="C123" s="446"/>
      <c r="D123" s="448"/>
      <c r="E123" s="448"/>
      <c r="F123" s="449"/>
      <c r="G123" s="450"/>
    </row>
    <row r="124" ht="21.0" hidden="1" customHeight="1" outlineLevel="1">
      <c r="A124" s="446"/>
      <c r="B124" s="447"/>
      <c r="C124" s="446"/>
      <c r="D124" s="448"/>
      <c r="E124" s="448"/>
      <c r="F124" s="449"/>
      <c r="G124" s="450"/>
    </row>
    <row r="125" ht="21.0" hidden="1" customHeight="1" outlineLevel="1">
      <c r="A125" s="446"/>
      <c r="B125" s="447"/>
      <c r="C125" s="446"/>
      <c r="D125" s="448"/>
      <c r="E125" s="448"/>
      <c r="F125" s="449"/>
      <c r="G125" s="450"/>
    </row>
    <row r="126" ht="21.0" hidden="1" customHeight="1" outlineLevel="1">
      <c r="A126" s="446"/>
      <c r="B126" s="447"/>
      <c r="C126" s="446"/>
      <c r="D126" s="448"/>
      <c r="E126" s="448"/>
      <c r="F126" s="449"/>
      <c r="G126" s="450"/>
    </row>
    <row r="127" ht="21.0" hidden="1" customHeight="1" outlineLevel="1">
      <c r="A127" s="446"/>
      <c r="B127" s="447"/>
      <c r="C127" s="446"/>
      <c r="D127" s="448"/>
      <c r="E127" s="448"/>
      <c r="F127" s="449"/>
      <c r="G127" s="450"/>
    </row>
    <row r="128" ht="21.0" hidden="1" customHeight="1" outlineLevel="1">
      <c r="A128" s="446"/>
      <c r="B128" s="447"/>
      <c r="C128" s="446"/>
      <c r="D128" s="448"/>
      <c r="E128" s="448"/>
      <c r="F128" s="449"/>
      <c r="G128" s="450"/>
    </row>
    <row r="129" ht="21.0" hidden="1" customHeight="1" outlineLevel="1">
      <c r="A129" s="446"/>
      <c r="B129" s="447"/>
      <c r="C129" s="446"/>
      <c r="D129" s="448"/>
      <c r="E129" s="448"/>
      <c r="F129" s="449"/>
      <c r="G129" s="450"/>
    </row>
    <row r="130" ht="21.0" hidden="1" customHeight="1" outlineLevel="1">
      <c r="A130" s="446"/>
      <c r="B130" s="447"/>
      <c r="C130" s="446"/>
      <c r="D130" s="448"/>
      <c r="E130" s="448"/>
      <c r="F130" s="449"/>
      <c r="G130" s="450"/>
    </row>
    <row r="131" ht="21.0" hidden="1" customHeight="1" outlineLevel="1">
      <c r="A131" s="446"/>
      <c r="B131" s="447"/>
      <c r="C131" s="446"/>
      <c r="D131" s="448"/>
      <c r="E131" s="448"/>
      <c r="F131" s="449"/>
      <c r="G131" s="450"/>
    </row>
    <row r="132" ht="21.0" hidden="1" customHeight="1" outlineLevel="1">
      <c r="A132" s="446"/>
      <c r="B132" s="447"/>
      <c r="C132" s="446"/>
      <c r="D132" s="448"/>
      <c r="E132" s="448"/>
      <c r="F132" s="449"/>
      <c r="G132" s="450"/>
    </row>
    <row r="133" ht="21.0" hidden="1" customHeight="1" outlineLevel="1">
      <c r="A133" s="446"/>
      <c r="B133" s="447"/>
      <c r="C133" s="446"/>
      <c r="D133" s="448"/>
      <c r="E133" s="448"/>
      <c r="F133" s="449"/>
      <c r="G133" s="450"/>
    </row>
    <row r="134" ht="21.0" hidden="1" customHeight="1" outlineLevel="1">
      <c r="A134" s="446"/>
      <c r="B134" s="447"/>
      <c r="C134" s="446"/>
      <c r="D134" s="448"/>
      <c r="E134" s="448"/>
      <c r="F134" s="449"/>
      <c r="G134" s="450"/>
    </row>
    <row r="135" ht="21.0" hidden="1" customHeight="1" outlineLevel="1">
      <c r="A135" s="446"/>
      <c r="B135" s="447"/>
      <c r="C135" s="446"/>
      <c r="D135" s="448"/>
      <c r="E135" s="448"/>
      <c r="F135" s="449"/>
      <c r="G135" s="450"/>
    </row>
    <row r="136" ht="21.0" hidden="1" customHeight="1" outlineLevel="1">
      <c r="A136" s="446"/>
      <c r="B136" s="447"/>
      <c r="C136" s="446"/>
      <c r="D136" s="448"/>
      <c r="E136" s="448"/>
      <c r="F136" s="449"/>
      <c r="G136" s="450"/>
    </row>
    <row r="137" ht="21.0" hidden="1" customHeight="1" outlineLevel="1">
      <c r="A137" s="446"/>
      <c r="B137" s="447"/>
      <c r="C137" s="446"/>
      <c r="D137" s="448"/>
      <c r="E137" s="448"/>
      <c r="F137" s="449"/>
      <c r="G137" s="450"/>
    </row>
    <row r="138" ht="21.0" hidden="1" customHeight="1" outlineLevel="1">
      <c r="A138" s="446"/>
      <c r="B138" s="447"/>
      <c r="C138" s="446"/>
      <c r="D138" s="448"/>
      <c r="E138" s="448"/>
      <c r="F138" s="449"/>
      <c r="G138" s="450"/>
    </row>
    <row r="139" ht="21.0" hidden="1" customHeight="1" outlineLevel="1">
      <c r="A139" s="446"/>
      <c r="B139" s="447"/>
      <c r="C139" s="446"/>
      <c r="D139" s="448"/>
      <c r="E139" s="448"/>
      <c r="F139" s="449"/>
      <c r="G139" s="450"/>
    </row>
    <row r="140" ht="21.0" hidden="1" customHeight="1" outlineLevel="1">
      <c r="A140" s="446"/>
      <c r="B140" s="447"/>
      <c r="C140" s="446"/>
      <c r="D140" s="448"/>
      <c r="E140" s="448"/>
      <c r="F140" s="449"/>
      <c r="G140" s="450"/>
    </row>
    <row r="141" ht="21.0" hidden="1" customHeight="1" outlineLevel="1">
      <c r="A141" s="446"/>
      <c r="B141" s="447"/>
      <c r="C141" s="446"/>
      <c r="D141" s="448"/>
      <c r="E141" s="448"/>
      <c r="F141" s="449"/>
      <c r="G141" s="450"/>
    </row>
    <row r="142" ht="21.0" hidden="1" customHeight="1" outlineLevel="1">
      <c r="A142" s="446"/>
      <c r="B142" s="447"/>
      <c r="C142" s="446"/>
      <c r="D142" s="448"/>
      <c r="E142" s="448"/>
      <c r="F142" s="449"/>
      <c r="G142" s="450"/>
    </row>
    <row r="143" ht="21.0" hidden="1" customHeight="1" outlineLevel="1">
      <c r="A143" s="446"/>
      <c r="B143" s="447"/>
      <c r="C143" s="446"/>
      <c r="D143" s="448"/>
      <c r="E143" s="448"/>
      <c r="F143" s="449"/>
      <c r="G143" s="450"/>
    </row>
    <row r="144" ht="21.0" hidden="1" customHeight="1" outlineLevel="1">
      <c r="A144" s="446"/>
      <c r="B144" s="447"/>
      <c r="C144" s="446"/>
      <c r="D144" s="448"/>
      <c r="E144" s="448"/>
      <c r="F144" s="449"/>
      <c r="G144" s="450"/>
    </row>
    <row r="145" ht="21.0" hidden="1" customHeight="1" outlineLevel="1">
      <c r="A145" s="446"/>
      <c r="B145" s="447"/>
      <c r="C145" s="446"/>
      <c r="D145" s="448"/>
      <c r="E145" s="448"/>
      <c r="F145" s="449"/>
      <c r="G145" s="450"/>
    </row>
    <row r="146" ht="21.0" hidden="1" customHeight="1" outlineLevel="1">
      <c r="A146" s="446"/>
      <c r="B146" s="447"/>
      <c r="C146" s="446"/>
      <c r="D146" s="448"/>
      <c r="E146" s="448"/>
      <c r="F146" s="449"/>
      <c r="G146" s="450"/>
    </row>
    <row r="147" ht="21.0" hidden="1" customHeight="1" outlineLevel="1">
      <c r="A147" s="446"/>
      <c r="B147" s="447"/>
      <c r="C147" s="446"/>
      <c r="D147" s="448"/>
      <c r="E147" s="448"/>
      <c r="F147" s="449"/>
      <c r="G147" s="450"/>
    </row>
    <row r="148" ht="21.0" hidden="1" customHeight="1" outlineLevel="1">
      <c r="A148" s="446"/>
      <c r="B148" s="447"/>
      <c r="C148" s="446"/>
      <c r="D148" s="448"/>
      <c r="E148" s="448"/>
      <c r="F148" s="449"/>
      <c r="G148" s="450"/>
    </row>
    <row r="149" ht="21.0" customHeight="1" collapsed="1">
      <c r="A149" s="446"/>
      <c r="B149" s="447"/>
      <c r="C149" s="446"/>
      <c r="D149" s="448"/>
      <c r="E149" s="448"/>
      <c r="F149" s="449"/>
      <c r="G149" s="450"/>
    </row>
    <row r="150" ht="21.0" customHeight="1">
      <c r="A150" s="446"/>
      <c r="B150" s="447"/>
      <c r="C150" s="446"/>
      <c r="D150" s="448"/>
      <c r="E150" s="448"/>
      <c r="F150" s="449"/>
      <c r="G150" s="450"/>
    </row>
  </sheetData>
  <mergeCells count="1">
    <mergeCell ref="D2:F2"/>
  </mergeCells>
  <conditionalFormatting sqref="D4:E150">
    <cfRule type="expression" dxfId="0" priority="1">
      <formula>NOT(COUNTIF(INDIRECT("Reference Definitions!"&amp;"A$4:A"),D4)&gt;0)*NOT(ISBLANK(D4))</formula>
    </cfRule>
  </conditionalFormatting>
  <conditionalFormatting sqref="A4:A150">
    <cfRule type="expression" dxfId="0" priority="2">
      <formula>NOT(COUNTIF(INDIRECT("Worksheet Templates!"&amp;"A$4:A"),A4)&gt;0)*NOT(ISBLANK(A4))</formula>
    </cfRule>
  </conditionalFormatting>
  <conditionalFormatting sqref="A1:G1">
    <cfRule type="containsBlanks" dxfId="0" priority="3">
      <formula>LEN(TRIM(A1))=0</formula>
    </cfRule>
  </conditionalFormatting>
  <dataValidations>
    <dataValidation type="list" allowBlank="1" showInputMessage="1" showErrorMessage="1" prompt="Indicate what type of Analysis goes into the position, QC sample or Routine  - Select a valid entry from the drop-down list. The list is maintained  on the 'Constants' sheet" sqref="C4:C150">
      <formula1>"Analysis,Control,Blank,Duplicate"</formula1>
    </dataValidation>
    <dataValidation type="decimal" operator="greaterThan" allowBlank="1" showDropDown="1" showInputMessage="1" showErrorMessage="1" prompt="Integer - Please enter a whole number bigger than 0" sqref="B4:B150">
      <formula1>0.0</formula1>
    </dataValidation>
    <dataValidation type="list" allowBlank="1" showErrorMessage="1" sqref="E4:E150">
      <formula1>'Reference Definitions'!$A$4:$A150</formula1>
    </dataValidation>
    <dataValidation type="list" allowBlank="1" showErrorMessage="1" sqref="A4:A150">
      <formula1>'Worksheet Templates'!$A$4:$A150</formula1>
    </dataValidation>
    <dataValidation type="decimal" operator="greaterThan" allowBlank="1" showDropDown="1" showInputMessage="1" showErrorMessage="1" prompt="If a Duplicate, please select a worksheet position to be duplicated - Must indicate an existing position on the worksheet" sqref="F4:F150">
      <formula1>1.0</formula1>
    </dataValidation>
    <dataValidation type="list" allowBlank="1" showInputMessage="1" showErrorMessage="1" prompt="If a BLANK, select a Blank Reference Definition for the Reference Sample - Select a valid BLANK Reference Definition from the selection list. The list is  maintained on the 'Reference Definitions' sheet." sqref="D4:D150">
      <formula1>'Reference Definitions'!$A$4:$A150</formula1>
    </dataValidation>
  </dataValidations>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3.43"/>
    <col customWidth="1" min="2" max="2" width="50.0"/>
    <col customWidth="1" min="3" max="3" width="34.0"/>
  </cols>
  <sheetData>
    <row r="1" ht="20.25" hidden="1" customHeight="1" outlineLevel="1">
      <c r="A1" s="4" t="s">
        <v>60</v>
      </c>
      <c r="B1" s="4" t="s">
        <v>61</v>
      </c>
      <c r="C1" s="4"/>
    </row>
    <row r="2" ht="37.5" customHeight="1" collapsed="1">
      <c r="A2" s="343" t="s">
        <v>912</v>
      </c>
      <c r="B2" s="59"/>
      <c r="C2" s="17" t="str">
        <f>HYPERLINK("https://www.bikalabs.com","Creative Commons BYSA
Bika Lab Systems")</f>
        <v>Creative Commons BYSA
Bika Lab Systems</v>
      </c>
    </row>
    <row r="3" ht="24.0" customHeight="1">
      <c r="A3" s="127" t="s">
        <v>64</v>
      </c>
      <c r="B3" s="158" t="s">
        <v>2</v>
      </c>
      <c r="C3" s="393"/>
    </row>
    <row r="4" ht="21.0" customHeight="1">
      <c r="A4" s="287"/>
      <c r="B4" s="451"/>
      <c r="C4" s="308"/>
    </row>
    <row r="5" ht="21.0" customHeight="1">
      <c r="A5" s="287"/>
      <c r="B5" s="451"/>
      <c r="C5" s="308"/>
    </row>
    <row r="6" ht="21.0" customHeight="1">
      <c r="A6" s="287"/>
      <c r="B6" s="451"/>
      <c r="C6" s="308"/>
    </row>
    <row r="7" ht="21.0" customHeight="1">
      <c r="A7" s="452"/>
      <c r="B7" s="452"/>
      <c r="C7" s="452"/>
    </row>
    <row r="8" ht="21.0" customHeight="1">
      <c r="A8" s="452"/>
      <c r="B8" s="452"/>
      <c r="C8" s="452"/>
    </row>
    <row r="9" ht="21.0" customHeight="1">
      <c r="A9" s="452"/>
      <c r="B9" s="452"/>
      <c r="C9" s="452"/>
    </row>
    <row r="10" ht="21.0" customHeight="1">
      <c r="A10" s="452"/>
      <c r="B10" s="452"/>
      <c r="C10" s="452"/>
    </row>
    <row r="11" ht="21.0" customHeight="1">
      <c r="A11" s="452"/>
      <c r="B11" s="452"/>
      <c r="C11" s="452"/>
    </row>
    <row r="12" ht="21.0" customHeight="1">
      <c r="A12" s="452"/>
      <c r="B12" s="452"/>
      <c r="C12" s="452"/>
    </row>
    <row r="13" ht="21.0" customHeight="1">
      <c r="A13" s="452"/>
      <c r="B13" s="452"/>
      <c r="C13" s="452"/>
    </row>
    <row r="14" ht="21.0" customHeight="1">
      <c r="A14" s="452"/>
      <c r="B14" s="452"/>
      <c r="C14" s="452"/>
    </row>
    <row r="15" ht="21.0" customHeight="1">
      <c r="A15" s="452"/>
      <c r="B15" s="452"/>
      <c r="C15" s="452"/>
    </row>
    <row r="16" ht="21.0" customHeight="1">
      <c r="A16" s="452"/>
      <c r="B16" s="452"/>
      <c r="C16" s="452"/>
    </row>
    <row r="17" ht="21.0" customHeight="1">
      <c r="A17" s="452"/>
      <c r="B17" s="452"/>
      <c r="C17" s="452"/>
    </row>
  </sheetData>
  <conditionalFormatting sqref="A1:C1">
    <cfRule type="containsBlanks" dxfId="0" priority="1">
      <formula>LEN(TRIM(A1))=0</formula>
    </cfRule>
  </conditionalFormatting>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1.86"/>
    <col customWidth="1" min="2" max="2" width="38.0"/>
    <col customWidth="1" min="3" max="3" width="23.71"/>
  </cols>
  <sheetData>
    <row r="1" ht="20.25" hidden="1" customHeight="1" outlineLevel="1">
      <c r="A1" s="118" t="s">
        <v>60</v>
      </c>
      <c r="B1" s="118" t="s">
        <v>61</v>
      </c>
      <c r="C1" s="4"/>
    </row>
    <row r="2" ht="37.5" customHeight="1" collapsed="1">
      <c r="A2" s="341" t="s">
        <v>913</v>
      </c>
      <c r="B2" s="59"/>
      <c r="C2" s="17" t="str">
        <f>HYPERLINK("https://www.bikalabs.com","Creative Commons BYSA
Bika Lab Systems")</f>
        <v>Creative Commons BYSA
Bika Lab Systems</v>
      </c>
    </row>
    <row r="3" ht="24.0" customHeight="1">
      <c r="A3" s="265" t="s">
        <v>64</v>
      </c>
      <c r="B3" s="265" t="s">
        <v>2</v>
      </c>
      <c r="C3" s="453"/>
    </row>
    <row r="4" ht="21.0" customHeight="1">
      <c r="A4" s="454"/>
      <c r="B4" s="455"/>
      <c r="C4" s="456"/>
    </row>
    <row r="5" ht="21.0" customHeight="1">
      <c r="A5" s="457"/>
      <c r="B5" s="458"/>
      <c r="C5" s="456"/>
    </row>
    <row r="6" ht="21.0" customHeight="1">
      <c r="A6" s="459"/>
      <c r="B6" s="455"/>
      <c r="C6" s="460"/>
    </row>
    <row r="7" ht="21.0" customHeight="1">
      <c r="A7" s="459"/>
      <c r="B7" s="458"/>
      <c r="C7" s="460"/>
    </row>
    <row r="8" ht="21.0" customHeight="1">
      <c r="A8" s="459"/>
      <c r="B8" s="458"/>
      <c r="C8" s="460"/>
    </row>
    <row r="9" ht="21.0" customHeight="1">
      <c r="A9" s="459"/>
      <c r="B9" s="458"/>
      <c r="C9" s="460"/>
    </row>
    <row r="10" ht="21.0" customHeight="1">
      <c r="A10" s="459"/>
      <c r="B10" s="458"/>
      <c r="C10" s="460"/>
    </row>
    <row r="11" ht="21.0" customHeight="1">
      <c r="A11" s="461"/>
      <c r="B11" s="461"/>
      <c r="C11" s="460"/>
    </row>
    <row r="12" ht="21.0" customHeight="1">
      <c r="A12" s="461"/>
      <c r="B12" s="461"/>
      <c r="C12" s="460"/>
    </row>
    <row r="13" ht="21.0" customHeight="1">
      <c r="A13" s="461"/>
      <c r="B13" s="461"/>
      <c r="C13" s="460"/>
    </row>
    <row r="14" ht="21.0" customHeight="1">
      <c r="A14" s="461"/>
      <c r="B14" s="461"/>
      <c r="C14" s="460"/>
    </row>
    <row r="15" ht="21.0" customHeight="1">
      <c r="A15" s="461"/>
      <c r="B15" s="461"/>
      <c r="C15" s="460"/>
    </row>
    <row r="16" ht="21.0" customHeight="1">
      <c r="A16" s="461"/>
      <c r="B16" s="461"/>
      <c r="C16" s="460"/>
    </row>
    <row r="17" ht="21.0" customHeight="1">
      <c r="A17" s="461"/>
      <c r="B17" s="461"/>
      <c r="C17" s="460"/>
    </row>
  </sheetData>
  <conditionalFormatting sqref="A1:C1">
    <cfRule type="containsBlanks" dxfId="0" priority="1">
      <formula>LEN(TRIM(A1))=0</formula>
    </cfRule>
  </conditionalFormatting>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sheetPr>
  <sheetViews>
    <sheetView workbookViewId="0"/>
  </sheetViews>
  <sheetFormatPr customHeight="1" defaultColWidth="14.43" defaultRowHeight="15.0" outlineLevelCol="1" outlineLevelRow="1"/>
  <cols>
    <col customWidth="1" hidden="1" min="1" max="1" width="19.43" outlineLevel="1"/>
    <col collapsed="1" customWidth="1" min="2" max="2" width="41.71"/>
    <col customWidth="1" min="3" max="3" width="15.57"/>
    <col customWidth="1" min="4" max="4" width="32.71"/>
  </cols>
  <sheetData>
    <row r="1" ht="20.25" hidden="1" customHeight="1" outlineLevel="1">
      <c r="A1" s="4" t="s">
        <v>0</v>
      </c>
      <c r="B1" s="4" t="s">
        <v>2</v>
      </c>
      <c r="C1" s="4" t="s">
        <v>24</v>
      </c>
      <c r="D1" s="114"/>
    </row>
    <row r="2" ht="37.5" customHeight="1" collapsed="1">
      <c r="A2" s="18"/>
      <c r="B2" s="234" t="str">
        <f>HYPERLINK("https://www.bikalims.org/manual/setup-and-configuration/main_setup_items","Setup – Global defaults")</f>
        <v>Setup – Global defaults</v>
      </c>
      <c r="C2" s="11"/>
      <c r="D2" s="389" t="str">
        <f>HYPERLINK("https://www.bikalabs.com","Creative Commons BYSA
Bika Lab Systems")</f>
        <v>Creative Commons BYSA
Bika Lab Systems</v>
      </c>
    </row>
    <row r="3" ht="24.0" customHeight="1">
      <c r="A3" s="25" t="s">
        <v>0</v>
      </c>
      <c r="B3" s="148" t="s">
        <v>2</v>
      </c>
      <c r="C3" s="148" t="s">
        <v>24</v>
      </c>
      <c r="D3" s="25"/>
    </row>
    <row r="4" ht="24.0" customHeight="1">
      <c r="A4" s="219" t="s">
        <v>914</v>
      </c>
      <c r="B4" s="462" t="s">
        <v>914</v>
      </c>
      <c r="C4" s="463"/>
      <c r="D4" s="463"/>
    </row>
    <row r="5" ht="24.0" customHeight="1">
      <c r="A5" s="219" t="s">
        <v>915</v>
      </c>
      <c r="B5" s="462" t="s">
        <v>916</v>
      </c>
      <c r="C5" s="463"/>
      <c r="D5" s="463"/>
    </row>
    <row r="6" ht="24.0" customHeight="1">
      <c r="A6" s="219" t="s">
        <v>917</v>
      </c>
      <c r="B6" s="462" t="s">
        <v>918</v>
      </c>
      <c r="C6" s="463">
        <v>1.0</v>
      </c>
      <c r="D6" s="463"/>
    </row>
    <row r="7" ht="24.0" customHeight="1">
      <c r="A7" s="219" t="s">
        <v>919</v>
      </c>
      <c r="B7" s="462" t="s">
        <v>920</v>
      </c>
      <c r="C7" s="463"/>
      <c r="D7" s="463"/>
    </row>
    <row r="8" ht="24.0" customHeight="1">
      <c r="A8" s="219" t="s">
        <v>810</v>
      </c>
      <c r="B8" s="462" t="s">
        <v>921</v>
      </c>
      <c r="C8" s="463"/>
      <c r="D8" s="463"/>
    </row>
    <row r="9" ht="24.0" customHeight="1">
      <c r="A9" s="219" t="s">
        <v>922</v>
      </c>
      <c r="B9" s="464" t="s">
        <v>923</v>
      </c>
      <c r="C9" s="465"/>
      <c r="D9" s="465"/>
    </row>
    <row r="10" ht="24.0" customHeight="1">
      <c r="A10" s="219" t="s">
        <v>924</v>
      </c>
      <c r="B10" s="464" t="s">
        <v>925</v>
      </c>
      <c r="C10" s="465"/>
      <c r="D10" s="465"/>
    </row>
    <row r="11" ht="24.0" customHeight="1">
      <c r="A11" s="219" t="s">
        <v>926</v>
      </c>
      <c r="B11" s="464" t="s">
        <v>927</v>
      </c>
      <c r="C11" s="463">
        <v>0.0</v>
      </c>
      <c r="D11" s="463"/>
    </row>
    <row r="12" ht="24.0" customHeight="1">
      <c r="A12" s="219" t="s">
        <v>931</v>
      </c>
      <c r="B12" s="464" t="s">
        <v>932</v>
      </c>
      <c r="C12" s="463">
        <v>0.0</v>
      </c>
      <c r="D12" s="463"/>
    </row>
    <row r="13" ht="24.0" customHeight="1">
      <c r="A13" s="219" t="s">
        <v>935</v>
      </c>
      <c r="B13" s="464" t="s">
        <v>936</v>
      </c>
      <c r="C13" s="463">
        <v>1.0</v>
      </c>
      <c r="D13" s="463"/>
    </row>
    <row r="14" ht="24.0" customHeight="1">
      <c r="A14" s="219" t="s">
        <v>938</v>
      </c>
      <c r="B14" s="464" t="s">
        <v>939</v>
      </c>
      <c r="C14" s="463" t="s">
        <v>943</v>
      </c>
      <c r="D14" s="463"/>
    </row>
    <row r="15" ht="24.0" customHeight="1">
      <c r="A15" s="219" t="s">
        <v>946</v>
      </c>
      <c r="B15" s="464" t="s">
        <v>948</v>
      </c>
      <c r="C15" s="463" t="s">
        <v>943</v>
      </c>
      <c r="D15" s="463"/>
    </row>
    <row r="16" ht="24.0" customHeight="1">
      <c r="A16" s="219" t="s">
        <v>949</v>
      </c>
      <c r="B16" s="464" t="s">
        <v>950</v>
      </c>
      <c r="C16" s="463">
        <v>5.0</v>
      </c>
      <c r="D16" s="463"/>
    </row>
    <row r="17" ht="24.0" customHeight="1">
      <c r="A17" s="219" t="s">
        <v>955</v>
      </c>
      <c r="B17" s="464" t="s">
        <v>957</v>
      </c>
      <c r="C17" s="463">
        <v>0.0</v>
      </c>
      <c r="D17" s="463"/>
    </row>
    <row r="18" ht="24.0" customHeight="1">
      <c r="A18" s="219" t="s">
        <v>959</v>
      </c>
      <c r="B18" s="464" t="s">
        <v>960</v>
      </c>
      <c r="C18" s="463">
        <v>0.0</v>
      </c>
      <c r="D18" s="463"/>
    </row>
    <row r="19" ht="24.0" customHeight="1">
      <c r="A19" s="219" t="s">
        <v>966</v>
      </c>
      <c r="B19" s="464" t="s">
        <v>968</v>
      </c>
      <c r="C19" s="463" t="s">
        <v>969</v>
      </c>
      <c r="D19" s="463"/>
    </row>
    <row r="20" ht="24.0" customHeight="1">
      <c r="A20" s="219" t="s">
        <v>974</v>
      </c>
      <c r="B20" s="464" t="s">
        <v>975</v>
      </c>
      <c r="C20" s="463" t="s">
        <v>976</v>
      </c>
      <c r="D20" s="463"/>
    </row>
    <row r="21" ht="24.0" customHeight="1">
      <c r="A21" s="219" t="s">
        <v>978</v>
      </c>
      <c r="B21" s="462" t="s">
        <v>980</v>
      </c>
      <c r="C21" s="463"/>
      <c r="D21" s="463"/>
    </row>
    <row r="22" ht="22.5" customHeight="1">
      <c r="A22" s="471"/>
      <c r="B22" s="471"/>
      <c r="C22" s="472"/>
      <c r="D22" s="471"/>
    </row>
    <row r="23" ht="22.5" customHeight="1">
      <c r="A23" s="471"/>
      <c r="B23" s="471"/>
      <c r="C23" s="472"/>
      <c r="D23" s="471"/>
    </row>
  </sheetData>
  <conditionalFormatting sqref="A1:A23 B1:D1">
    <cfRule type="containsBlanks" dxfId="0" priority="1">
      <formula>LEN(TRIM(A1))=0</formula>
    </cfRule>
  </conditionalFormatting>
  <dataValidations>
    <dataValidation type="decimal" operator="greaterThan" allowBlank="1" showInputMessage="1" showErrorMessage="1" prompt="Default sample retention period - The number of days before a sample expires and cannot be analysed any more. This setting can be overwritten per individual sample type  in the sample types setup" sqref="D19">
      <formula1>0.0</formula1>
    </dataValidation>
    <dataValidation type="decimal" operator="greaterThan" allowBlank="1" showInputMessage="1" showErrorMessage="1" prompt="Minimum number of results for QC stats calculations - Using too few data points does not make statistical sense.  Set an acceptable minimum number of results before QC statistics will be calculated and plotted" sqref="C9">
      <formula1>0.0</formula1>
    </dataValidation>
    <dataValidation type="decimal" operator="greaterThan" allowBlank="1" showInputMessage="1" showErrorMessage="1" prompt="Integer - Please enter a whole number bigger than 0" sqref="C16">
      <formula1>0.0</formula1>
    </dataValidation>
    <dataValidation type="list" allowBlank="1" showInputMessage="1" showErrorMessage="1" prompt="File attachments Required, Permitted or Not? - Please select a valid option from the list" sqref="C14:C15">
      <formula1>Constants!$F$2:$F$4</formula1>
    </dataValidation>
    <dataValidation type="list" allowBlank="1" sqref="C21">
      <formula1>'Countries, Currencies'!$B$3:$B23</formula1>
    </dataValidation>
    <dataValidation type="decimal" allowBlank="1" showInputMessage="1" showErrorMessage="1" prompt="Value added tax % - Enter percentage value eg. 14.0.  This percentage is applied system-wide but can be overwrittem on individual items" sqref="C8">
      <formula1>0.0</formula1>
      <formula2>100.0</formula2>
    </dataValidation>
    <dataValidation type="list" allowBlank="1" showInputMessage="1" showErrorMessage="1" prompt="Currency code - Select a valid currency from the list. Currency codes are maintained on the &quot;Constants&quot; sheet" sqref="C4">
      <formula1>'Countries, Currencies'!$E$3:$E$181</formula1>
    </dataValidation>
    <dataValidation type="decimal" allowBlank="1" showInputMessage="1" showErrorMessage="1" prompt="Member discount % - The discount percentage entered here, is applied to the prices for clients flagged as 'members', normally co-operative members or associates deserving of this discount" sqref="C7">
      <formula1>0.0</formula1>
      <formula2>100.0</formula2>
    </dataValidation>
    <dataValidation type="decimal" operator="greaterThan" allowBlank="1" showInputMessage="1" showErrorMessage="1" prompt="Maximum columns per results email - Set the maximum number of analysis requests per results email. Too many columns per email are difficult to read for some clients who prefer fewer results per email" sqref="C10">
      <formula1>0.0</formula1>
    </dataValidation>
    <dataValidation type="decimal" allowBlank="1" showInputMessage="1" showErrorMessage="1" prompt="Valid entries - Please enter a whole number between 0 and 23" sqref="C17">
      <formula1>0.0</formula1>
      <formula2>23.0</formula2>
    </dataValidation>
    <dataValidation type="list" allowBlank="1" showInputMessage="1" showErrorMessage="1" prompt="Boolean - Select 1 (True) or 0 (False) from the drop-down menu" sqref="C6 C11:C13">
      <formula1>"0,1"</formula1>
    </dataValidation>
    <dataValidation type="list" allowBlank="1" showInputMessage="1" showErrorMessage="1" prompt="Sample label size - Select the which label to print when automatic label printing is enabled" sqref="C20">
      <formula1>"normal,small"</formula1>
    </dataValidation>
    <dataValidation type="list" allowBlank="1" showInputMessage="1" showErrorMessage="1" prompt="Boolean - Select 1 (True) or 0 (False) from the drop-down menu" sqref="C5">
      <formula1>#REF!</formula1>
    </dataValidation>
    <dataValidation type="decimal" allowBlank="1" showInputMessage="1" showErrorMessage="1" prompt="Valid entries - Please enter a whole number between 0 and 59" sqref="C18">
      <formula1>0.0</formula1>
      <formula2>59.0</formula2>
    </dataValidation>
    <dataValidation type="list" allowBlank="1" showInputMessage="1" showErrorMessage="1" prompt="Select a valid option - Select 'Register' if you want labels to be automatically printed when new ARs or sample records are created. Select 'Receive' to print labels when ARs or Samples are received. Select 'None' to disable automatic printing" sqref="C19">
      <formula1>"none,register,receive"</formula1>
    </dataValidation>
  </dataValidations>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57"/>
    <col customWidth="1" min="2" max="2" width="14.14"/>
    <col customWidth="1" min="3" max="3" width="15.29"/>
    <col customWidth="1" min="4" max="4" width="10.29"/>
    <col customWidth="1" min="5" max="5" width="20.57"/>
    <col customWidth="1" min="6" max="6" width="16.0"/>
    <col customWidth="1" min="7" max="7" width="19.43"/>
    <col customWidth="1" min="8" max="9" width="8.57"/>
    <col customWidth="1" min="10" max="10" width="19.71"/>
  </cols>
  <sheetData>
    <row r="1" ht="44.25" customHeight="1">
      <c r="A1" s="466" t="s">
        <v>12</v>
      </c>
      <c r="B1" s="466" t="s">
        <v>928</v>
      </c>
      <c r="C1" s="466" t="s">
        <v>929</v>
      </c>
      <c r="D1" s="467" t="s">
        <v>930</v>
      </c>
      <c r="E1" s="467" t="s">
        <v>933</v>
      </c>
      <c r="F1" s="468" t="s">
        <v>934</v>
      </c>
      <c r="G1" s="467" t="s">
        <v>937</v>
      </c>
      <c r="H1" s="467"/>
      <c r="I1" s="467"/>
      <c r="J1" s="467"/>
    </row>
    <row r="2" ht="21.0" customHeight="1">
      <c r="A2" s="40" t="s">
        <v>940</v>
      </c>
      <c r="B2" s="40" t="s">
        <v>941</v>
      </c>
      <c r="C2" s="469" t="s">
        <v>942</v>
      </c>
      <c r="D2" s="469" t="s">
        <v>944</v>
      </c>
      <c r="E2" s="469" t="s">
        <v>888</v>
      </c>
      <c r="F2" s="40" t="s">
        <v>945</v>
      </c>
      <c r="G2" s="40" t="s">
        <v>947</v>
      </c>
      <c r="H2" s="40"/>
      <c r="I2" s="40"/>
      <c r="J2" s="40"/>
      <c r="K2" s="470"/>
      <c r="L2" s="470"/>
      <c r="M2" s="470"/>
    </row>
    <row r="3" ht="21.0" customHeight="1">
      <c r="A3" s="40" t="s">
        <v>951</v>
      </c>
      <c r="B3" s="40" t="s">
        <v>952</v>
      </c>
      <c r="C3" s="469" t="s">
        <v>953</v>
      </c>
      <c r="D3" s="469" t="s">
        <v>954</v>
      </c>
      <c r="E3" s="469" t="s">
        <v>956</v>
      </c>
      <c r="F3" s="40" t="s">
        <v>943</v>
      </c>
      <c r="G3" s="40" t="s">
        <v>958</v>
      </c>
      <c r="H3" s="40"/>
      <c r="I3" s="40"/>
      <c r="J3" s="40"/>
      <c r="K3" s="470"/>
      <c r="L3" s="470"/>
      <c r="M3" s="470"/>
    </row>
    <row r="4" ht="21.0" customHeight="1">
      <c r="A4" s="40" t="s">
        <v>53</v>
      </c>
      <c r="B4" s="40" t="s">
        <v>961</v>
      </c>
      <c r="C4" s="469" t="s">
        <v>962</v>
      </c>
      <c r="D4" s="469" t="s">
        <v>963</v>
      </c>
      <c r="E4" s="469" t="s">
        <v>964</v>
      </c>
      <c r="F4" s="40" t="s">
        <v>965</v>
      </c>
      <c r="G4" s="40" t="s">
        <v>967</v>
      </c>
      <c r="H4" s="40"/>
      <c r="I4" s="40"/>
      <c r="J4" s="40"/>
      <c r="K4" s="470"/>
      <c r="L4" s="470"/>
      <c r="M4" s="470"/>
    </row>
    <row r="5" ht="21.0" customHeight="1">
      <c r="A5" s="40" t="s">
        <v>970</v>
      </c>
      <c r="B5" s="40" t="s">
        <v>971</v>
      </c>
      <c r="C5" s="469"/>
      <c r="D5" s="469" t="s">
        <v>972</v>
      </c>
      <c r="E5" s="469" t="s">
        <v>973</v>
      </c>
      <c r="F5" s="40"/>
      <c r="G5" s="40"/>
      <c r="H5" s="40"/>
      <c r="I5" s="40"/>
      <c r="J5" s="40"/>
      <c r="K5" s="470"/>
      <c r="L5" s="470"/>
      <c r="M5" s="470"/>
    </row>
    <row r="6" ht="21.0" customHeight="1">
      <c r="A6" s="40" t="s">
        <v>977</v>
      </c>
      <c r="B6" s="40" t="s">
        <v>979</v>
      </c>
      <c r="C6" s="469"/>
      <c r="D6" s="469" t="s">
        <v>981</v>
      </c>
      <c r="E6" s="40"/>
      <c r="F6" s="40"/>
      <c r="G6" s="40"/>
      <c r="H6" s="40"/>
      <c r="I6" s="40"/>
      <c r="J6" s="40"/>
      <c r="K6" s="470"/>
      <c r="L6" s="470"/>
      <c r="M6" s="470"/>
    </row>
    <row r="7" ht="21.0" customHeight="1">
      <c r="A7" s="40" t="s">
        <v>982</v>
      </c>
      <c r="B7" s="40" t="s">
        <v>983</v>
      </c>
      <c r="C7" s="40"/>
      <c r="D7" s="40"/>
      <c r="E7" s="40"/>
      <c r="F7" s="40"/>
      <c r="G7" s="40"/>
      <c r="H7" s="40"/>
      <c r="I7" s="40"/>
      <c r="J7" s="40"/>
      <c r="K7" s="470"/>
      <c r="L7" s="470"/>
      <c r="M7" s="470"/>
    </row>
    <row r="8" ht="21.0" customHeight="1">
      <c r="A8" s="40" t="s">
        <v>984</v>
      </c>
      <c r="B8" s="40" t="s">
        <v>985</v>
      </c>
      <c r="C8" s="40"/>
      <c r="D8" s="40"/>
      <c r="E8" s="40"/>
      <c r="F8" s="40"/>
      <c r="G8" s="40"/>
      <c r="H8" s="40"/>
      <c r="I8" s="40"/>
      <c r="J8" s="40"/>
      <c r="K8" s="470"/>
      <c r="L8" s="470"/>
      <c r="M8" s="470"/>
    </row>
    <row r="9" ht="21.0" customHeight="1">
      <c r="A9" s="40" t="s">
        <v>986</v>
      </c>
      <c r="B9" s="40"/>
      <c r="C9" s="40"/>
      <c r="D9" s="40"/>
      <c r="E9" s="40"/>
      <c r="F9" s="40"/>
      <c r="G9" s="40"/>
      <c r="H9" s="40"/>
      <c r="I9" s="40"/>
      <c r="J9" s="40"/>
      <c r="K9" s="470"/>
      <c r="L9" s="470"/>
      <c r="M9" s="470"/>
    </row>
    <row r="10" ht="21.0" customHeight="1">
      <c r="A10" s="40"/>
      <c r="B10" s="40"/>
      <c r="C10" s="40"/>
      <c r="D10" s="40"/>
      <c r="E10" s="40"/>
      <c r="F10" s="40"/>
      <c r="G10" s="40"/>
      <c r="H10" s="40"/>
      <c r="I10" s="40"/>
      <c r="J10" s="40"/>
      <c r="K10" s="470"/>
      <c r="L10" s="470"/>
      <c r="M10" s="470"/>
    </row>
    <row r="11" ht="18.0" customHeight="1">
      <c r="C11" s="473"/>
      <c r="D11" s="473"/>
      <c r="G11" s="474"/>
      <c r="H11" s="474"/>
    </row>
    <row r="12" ht="18.0" customHeight="1">
      <c r="C12" s="473"/>
      <c r="D12" s="473"/>
      <c r="G12" s="474"/>
      <c r="H12" s="474"/>
    </row>
    <row r="13" ht="18.0" customHeight="1">
      <c r="C13" s="473"/>
      <c r="D13" s="473"/>
      <c r="G13" s="474"/>
      <c r="H13" s="474"/>
    </row>
    <row r="14" ht="18.0" customHeight="1">
      <c r="C14" s="473"/>
      <c r="D14" s="473"/>
      <c r="E14" s="473"/>
      <c r="F14" s="474"/>
      <c r="G14" s="474"/>
      <c r="H14" s="474"/>
    </row>
    <row r="15" ht="18.0" customHeight="1">
      <c r="B15" s="474"/>
      <c r="C15" s="473"/>
      <c r="D15" s="473"/>
      <c r="E15" s="473"/>
      <c r="F15" s="474"/>
      <c r="G15" s="474"/>
      <c r="H15" s="474"/>
    </row>
  </sheetData>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34343"/>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3" width="19.71"/>
  </cols>
  <sheetData>
    <row r="1" ht="24.75" customHeight="1">
      <c r="A1" s="475" t="s">
        <v>987</v>
      </c>
      <c r="D1" s="477"/>
      <c r="E1" s="479" t="s">
        <v>914</v>
      </c>
      <c r="F1" s="477"/>
      <c r="G1" s="477"/>
      <c r="H1" s="477"/>
      <c r="I1" s="477"/>
      <c r="J1" s="477"/>
      <c r="K1" s="477"/>
      <c r="L1" s="477"/>
      <c r="M1" s="477"/>
      <c r="N1" s="477"/>
      <c r="O1" s="477"/>
      <c r="P1" s="477"/>
      <c r="Q1" s="477"/>
      <c r="R1" s="477"/>
      <c r="S1" s="477"/>
      <c r="T1" s="477"/>
      <c r="U1" s="477"/>
      <c r="V1" s="477"/>
      <c r="W1" s="477"/>
      <c r="X1" s="477"/>
      <c r="Y1" s="477"/>
      <c r="Z1" s="477"/>
    </row>
    <row r="2" ht="24.75" customHeight="1">
      <c r="A2" s="468" t="s">
        <v>989</v>
      </c>
      <c r="B2" s="468" t="s">
        <v>46</v>
      </c>
      <c r="C2" s="468" t="s">
        <v>990</v>
      </c>
      <c r="E2" s="468" t="s">
        <v>991</v>
      </c>
    </row>
    <row r="3">
      <c r="A3" s="483">
        <v>4.0</v>
      </c>
      <c r="B3" s="485" t="s">
        <v>994</v>
      </c>
      <c r="C3" s="483" t="s">
        <v>996</v>
      </c>
      <c r="E3" s="487" t="s">
        <v>997</v>
      </c>
    </row>
    <row r="4">
      <c r="A4" s="483">
        <v>248.0</v>
      </c>
      <c r="B4" s="485" t="s">
        <v>1002</v>
      </c>
      <c r="C4" s="483" t="s">
        <v>1003</v>
      </c>
      <c r="E4" s="487" t="s">
        <v>1004</v>
      </c>
    </row>
    <row r="5">
      <c r="A5" s="483">
        <v>8.0</v>
      </c>
      <c r="B5" s="485" t="s">
        <v>1006</v>
      </c>
      <c r="C5" s="483" t="s">
        <v>1007</v>
      </c>
      <c r="E5" s="487" t="s">
        <v>1008</v>
      </c>
    </row>
    <row r="6">
      <c r="A6" s="483">
        <v>12.0</v>
      </c>
      <c r="B6" s="485" t="s">
        <v>1011</v>
      </c>
      <c r="C6" s="483" t="s">
        <v>1012</v>
      </c>
      <c r="E6" s="487" t="s">
        <v>1013</v>
      </c>
    </row>
    <row r="7">
      <c r="A7" s="483">
        <v>16.0</v>
      </c>
      <c r="B7" s="485" t="s">
        <v>1016</v>
      </c>
      <c r="C7" s="483" t="s">
        <v>1018</v>
      </c>
      <c r="E7" s="487" t="s">
        <v>1019</v>
      </c>
    </row>
    <row r="8">
      <c r="A8" s="483">
        <v>20.0</v>
      </c>
      <c r="B8" s="485" t="s">
        <v>1023</v>
      </c>
      <c r="C8" s="483" t="s">
        <v>1024</v>
      </c>
      <c r="E8" s="487" t="s">
        <v>1026</v>
      </c>
    </row>
    <row r="9">
      <c r="A9" s="483">
        <v>24.0</v>
      </c>
      <c r="B9" s="485" t="s">
        <v>1029</v>
      </c>
      <c r="C9" s="483" t="s">
        <v>1030</v>
      </c>
      <c r="E9" s="487" t="s">
        <v>1031</v>
      </c>
    </row>
    <row r="10">
      <c r="A10" s="483">
        <v>660.0</v>
      </c>
      <c r="B10" s="485" t="s">
        <v>1035</v>
      </c>
      <c r="C10" s="483" t="s">
        <v>1037</v>
      </c>
      <c r="E10" s="487" t="s">
        <v>1040</v>
      </c>
    </row>
    <row r="11">
      <c r="A11" s="483">
        <v>10.0</v>
      </c>
      <c r="B11" s="485" t="s">
        <v>1043</v>
      </c>
      <c r="C11" s="483" t="s">
        <v>1044</v>
      </c>
      <c r="E11" s="487" t="s">
        <v>1045</v>
      </c>
    </row>
    <row r="12">
      <c r="A12" s="491" t="s">
        <v>1049</v>
      </c>
      <c r="B12" s="492" t="s">
        <v>1053</v>
      </c>
      <c r="C12" s="491" t="s">
        <v>1054</v>
      </c>
      <c r="E12" s="487" t="s">
        <v>1056</v>
      </c>
    </row>
    <row r="13">
      <c r="A13" s="483">
        <v>32.0</v>
      </c>
      <c r="B13" s="485" t="s">
        <v>1060</v>
      </c>
      <c r="C13" s="483" t="s">
        <v>1062</v>
      </c>
      <c r="E13" s="487" t="s">
        <v>1064</v>
      </c>
    </row>
    <row r="14">
      <c r="A14" s="483">
        <v>51.0</v>
      </c>
      <c r="B14" s="485" t="s">
        <v>1066</v>
      </c>
      <c r="C14" s="483" t="s">
        <v>1067</v>
      </c>
      <c r="E14" s="487" t="s">
        <v>1068</v>
      </c>
    </row>
    <row r="15">
      <c r="A15" s="483">
        <v>533.0</v>
      </c>
      <c r="B15" s="485" t="s">
        <v>1070</v>
      </c>
      <c r="C15" s="483" t="s">
        <v>1071</v>
      </c>
      <c r="E15" s="487" t="s">
        <v>1073</v>
      </c>
    </row>
    <row r="16">
      <c r="A16" s="483">
        <v>36.0</v>
      </c>
      <c r="B16" s="485" t="s">
        <v>1075</v>
      </c>
      <c r="C16" s="483" t="s">
        <v>1076</v>
      </c>
      <c r="E16" s="487" t="s">
        <v>1077</v>
      </c>
    </row>
    <row r="17">
      <c r="A17" s="483">
        <v>40.0</v>
      </c>
      <c r="B17" s="485" t="s">
        <v>1080</v>
      </c>
      <c r="C17" s="483" t="s">
        <v>1081</v>
      </c>
      <c r="E17" s="487" t="s">
        <v>1082</v>
      </c>
    </row>
    <row r="18">
      <c r="A18" s="483">
        <v>31.0</v>
      </c>
      <c r="B18" s="485" t="s">
        <v>1084</v>
      </c>
      <c r="C18" s="483" t="s">
        <v>1085</v>
      </c>
      <c r="E18" s="487" t="s">
        <v>1087</v>
      </c>
    </row>
    <row r="19">
      <c r="A19" s="483">
        <v>44.0</v>
      </c>
      <c r="B19" s="485" t="s">
        <v>1089</v>
      </c>
      <c r="C19" s="483" t="s">
        <v>1090</v>
      </c>
      <c r="E19" s="487" t="s">
        <v>1091</v>
      </c>
    </row>
    <row r="20">
      <c r="A20" s="483">
        <v>48.0</v>
      </c>
      <c r="B20" s="485" t="s">
        <v>1094</v>
      </c>
      <c r="C20" s="483" t="s">
        <v>1095</v>
      </c>
      <c r="E20" s="487" t="s">
        <v>1096</v>
      </c>
    </row>
    <row r="21">
      <c r="A21" s="483">
        <v>50.0</v>
      </c>
      <c r="B21" s="485" t="s">
        <v>1099</v>
      </c>
      <c r="C21" s="483" t="s">
        <v>1100</v>
      </c>
      <c r="E21" s="487" t="s">
        <v>1101</v>
      </c>
    </row>
    <row r="22">
      <c r="A22" s="483">
        <v>52.0</v>
      </c>
      <c r="B22" s="485" t="s">
        <v>1103</v>
      </c>
      <c r="C22" s="483" t="s">
        <v>1105</v>
      </c>
      <c r="E22" s="487" t="s">
        <v>1106</v>
      </c>
    </row>
    <row r="23">
      <c r="A23" s="483">
        <v>112.0</v>
      </c>
      <c r="B23" s="485" t="s">
        <v>1108</v>
      </c>
      <c r="C23" s="483" t="s">
        <v>1109</v>
      </c>
      <c r="E23" s="487" t="s">
        <v>1110</v>
      </c>
    </row>
    <row r="24">
      <c r="A24" s="483">
        <v>56.0</v>
      </c>
      <c r="B24" s="485" t="s">
        <v>1112</v>
      </c>
      <c r="C24" s="483" t="s">
        <v>1113</v>
      </c>
      <c r="E24" s="487" t="s">
        <v>1115</v>
      </c>
    </row>
    <row r="25">
      <c r="A25" s="483">
        <v>84.0</v>
      </c>
      <c r="B25" s="485" t="s">
        <v>1120</v>
      </c>
      <c r="C25" s="483" t="s">
        <v>1121</v>
      </c>
      <c r="E25" s="487" t="s">
        <v>1122</v>
      </c>
    </row>
    <row r="26">
      <c r="A26" s="483">
        <v>204.0</v>
      </c>
      <c r="B26" s="485" t="s">
        <v>1124</v>
      </c>
      <c r="C26" s="483" t="s">
        <v>1125</v>
      </c>
      <c r="E26" s="487" t="s">
        <v>1126</v>
      </c>
    </row>
    <row r="27">
      <c r="A27" s="483">
        <v>60.0</v>
      </c>
      <c r="B27" s="485" t="s">
        <v>1128</v>
      </c>
      <c r="C27" s="483" t="s">
        <v>1130</v>
      </c>
      <c r="E27" s="487" t="s">
        <v>1131</v>
      </c>
    </row>
    <row r="28">
      <c r="A28" s="483">
        <v>64.0</v>
      </c>
      <c r="B28" s="485" t="s">
        <v>1133</v>
      </c>
      <c r="C28" s="483" t="s">
        <v>1134</v>
      </c>
      <c r="E28" s="487" t="s">
        <v>1135</v>
      </c>
    </row>
    <row r="29">
      <c r="A29" s="483">
        <v>68.0</v>
      </c>
      <c r="B29" s="485" t="s">
        <v>1137</v>
      </c>
      <c r="C29" s="483" t="s">
        <v>1139</v>
      </c>
      <c r="E29" s="487" t="s">
        <v>1141</v>
      </c>
    </row>
    <row r="30">
      <c r="A30" s="483">
        <v>535.0</v>
      </c>
      <c r="B30" s="485" t="s">
        <v>1144</v>
      </c>
      <c r="C30" s="483" t="s">
        <v>1146</v>
      </c>
      <c r="E30" s="487" t="s">
        <v>1148</v>
      </c>
    </row>
    <row r="31">
      <c r="A31" s="483">
        <v>70.0</v>
      </c>
      <c r="B31" s="485" t="s">
        <v>1150</v>
      </c>
      <c r="C31" s="483" t="s">
        <v>1151</v>
      </c>
      <c r="E31" s="487" t="s">
        <v>1152</v>
      </c>
    </row>
    <row r="32">
      <c r="A32" s="483">
        <v>72.0</v>
      </c>
      <c r="B32" s="485" t="s">
        <v>1156</v>
      </c>
      <c r="C32" s="483" t="s">
        <v>1157</v>
      </c>
      <c r="E32" s="487" t="s">
        <v>1158</v>
      </c>
    </row>
    <row r="33">
      <c r="A33" s="483">
        <v>74.0</v>
      </c>
      <c r="B33" s="485" t="s">
        <v>1162</v>
      </c>
      <c r="C33" s="483" t="s">
        <v>1164</v>
      </c>
      <c r="E33" s="487" t="s">
        <v>1165</v>
      </c>
    </row>
    <row r="34">
      <c r="A34" s="483">
        <v>76.0</v>
      </c>
      <c r="B34" s="485" t="s">
        <v>1167</v>
      </c>
      <c r="C34" s="483" t="s">
        <v>1168</v>
      </c>
      <c r="E34" s="487" t="s">
        <v>1169</v>
      </c>
    </row>
    <row r="35">
      <c r="A35" s="483">
        <v>86.0</v>
      </c>
      <c r="B35" s="485" t="s">
        <v>1171</v>
      </c>
      <c r="C35" s="483" t="s">
        <v>1172</v>
      </c>
      <c r="E35" s="487" t="s">
        <v>1173</v>
      </c>
    </row>
    <row r="36">
      <c r="A36" s="483">
        <v>96.0</v>
      </c>
      <c r="B36" s="485" t="s">
        <v>1176</v>
      </c>
      <c r="C36" s="483" t="s">
        <v>1178</v>
      </c>
      <c r="E36" s="487" t="s">
        <v>1180</v>
      </c>
    </row>
    <row r="37">
      <c r="A37" s="483">
        <v>100.0</v>
      </c>
      <c r="B37" s="485" t="s">
        <v>1182</v>
      </c>
      <c r="C37" s="483" t="s">
        <v>1183</v>
      </c>
      <c r="E37" s="487" t="s">
        <v>1184</v>
      </c>
    </row>
    <row r="38">
      <c r="A38" s="483">
        <v>854.0</v>
      </c>
      <c r="B38" s="485" t="s">
        <v>1188</v>
      </c>
      <c r="C38" s="483" t="s">
        <v>1189</v>
      </c>
      <c r="E38" s="487" t="s">
        <v>1190</v>
      </c>
    </row>
    <row r="39">
      <c r="A39" s="483">
        <v>108.0</v>
      </c>
      <c r="B39" s="485" t="s">
        <v>1194</v>
      </c>
      <c r="C39" s="483" t="s">
        <v>1195</v>
      </c>
      <c r="E39" s="487" t="s">
        <v>1196</v>
      </c>
    </row>
    <row r="40">
      <c r="A40" s="483">
        <v>116.0</v>
      </c>
      <c r="B40" s="485" t="s">
        <v>1198</v>
      </c>
      <c r="C40" s="483" t="s">
        <v>1200</v>
      </c>
      <c r="E40" s="487" t="s">
        <v>1202</v>
      </c>
    </row>
    <row r="41">
      <c r="A41" s="483">
        <v>120.0</v>
      </c>
      <c r="B41" s="485" t="s">
        <v>1206</v>
      </c>
      <c r="C41" s="483" t="s">
        <v>1208</v>
      </c>
      <c r="E41" s="487" t="s">
        <v>1209</v>
      </c>
    </row>
    <row r="42">
      <c r="A42" s="483">
        <v>124.0</v>
      </c>
      <c r="B42" s="485" t="s">
        <v>1213</v>
      </c>
      <c r="C42" s="483" t="s">
        <v>1214</v>
      </c>
      <c r="E42" s="487" t="s">
        <v>1215</v>
      </c>
    </row>
    <row r="43">
      <c r="A43" s="483">
        <v>132.0</v>
      </c>
      <c r="B43" s="485" t="s">
        <v>1218</v>
      </c>
      <c r="C43" s="483" t="s">
        <v>1219</v>
      </c>
      <c r="E43" s="487" t="s">
        <v>1220</v>
      </c>
    </row>
    <row r="44">
      <c r="A44" s="483">
        <v>136.0</v>
      </c>
      <c r="B44" s="485" t="s">
        <v>1223</v>
      </c>
      <c r="C44" s="483" t="s">
        <v>1224</v>
      </c>
      <c r="E44" s="487" t="s">
        <v>1225</v>
      </c>
    </row>
    <row r="45">
      <c r="A45" s="483">
        <v>140.0</v>
      </c>
      <c r="B45" s="485" t="s">
        <v>1229</v>
      </c>
      <c r="C45" s="483" t="s">
        <v>1230</v>
      </c>
      <c r="E45" s="487" t="s">
        <v>1231</v>
      </c>
    </row>
    <row r="46">
      <c r="A46" s="483">
        <v>148.0</v>
      </c>
      <c r="B46" s="485" t="s">
        <v>1233</v>
      </c>
      <c r="C46" s="483" t="s">
        <v>1234</v>
      </c>
      <c r="E46" s="487" t="s">
        <v>1235</v>
      </c>
    </row>
    <row r="47">
      <c r="A47" s="483">
        <v>152.0</v>
      </c>
      <c r="B47" s="485" t="s">
        <v>1239</v>
      </c>
      <c r="C47" s="483" t="s">
        <v>1240</v>
      </c>
      <c r="E47" s="487" t="s">
        <v>1241</v>
      </c>
    </row>
    <row r="48">
      <c r="A48" s="483">
        <v>156.0</v>
      </c>
      <c r="B48" s="485" t="s">
        <v>1245</v>
      </c>
      <c r="C48" s="483" t="s">
        <v>1246</v>
      </c>
      <c r="E48" s="487" t="s">
        <v>1247</v>
      </c>
    </row>
    <row r="49">
      <c r="A49" s="483">
        <v>162.0</v>
      </c>
      <c r="B49" s="485" t="s">
        <v>1250</v>
      </c>
      <c r="C49" s="483" t="s">
        <v>1251</v>
      </c>
      <c r="E49" s="487" t="s">
        <v>1252</v>
      </c>
    </row>
    <row r="50">
      <c r="A50" s="483">
        <v>166.0</v>
      </c>
      <c r="B50" s="485" t="s">
        <v>1254</v>
      </c>
      <c r="C50" s="483" t="s">
        <v>1255</v>
      </c>
      <c r="E50" s="487" t="s">
        <v>1256</v>
      </c>
    </row>
    <row r="51">
      <c r="A51" s="483">
        <v>170.0</v>
      </c>
      <c r="B51" s="485" t="s">
        <v>1258</v>
      </c>
      <c r="C51" s="483" t="s">
        <v>1260</v>
      </c>
      <c r="E51" s="487" t="s">
        <v>1261</v>
      </c>
    </row>
    <row r="52">
      <c r="A52" s="483">
        <v>174.0</v>
      </c>
      <c r="B52" s="485" t="s">
        <v>1265</v>
      </c>
      <c r="C52" s="483" t="s">
        <v>1266</v>
      </c>
      <c r="E52" s="487" t="s">
        <v>1267</v>
      </c>
    </row>
    <row r="53">
      <c r="A53" s="483">
        <v>178.0</v>
      </c>
      <c r="B53" s="485" t="s">
        <v>1271</v>
      </c>
      <c r="C53" s="483" t="s">
        <v>1272</v>
      </c>
      <c r="E53" s="487" t="s">
        <v>1273</v>
      </c>
    </row>
    <row r="54">
      <c r="A54" s="483">
        <v>180.0</v>
      </c>
      <c r="B54" s="485" t="s">
        <v>1277</v>
      </c>
      <c r="C54" s="483" t="s">
        <v>1278</v>
      </c>
      <c r="E54" s="487" t="s">
        <v>1280</v>
      </c>
    </row>
    <row r="55">
      <c r="A55" s="483">
        <v>184.0</v>
      </c>
      <c r="B55" s="485" t="s">
        <v>1284</v>
      </c>
      <c r="C55" s="483" t="s">
        <v>1286</v>
      </c>
      <c r="E55" s="487" t="s">
        <v>1288</v>
      </c>
    </row>
    <row r="56">
      <c r="A56" s="483">
        <v>188.0</v>
      </c>
      <c r="B56" s="485" t="s">
        <v>1292</v>
      </c>
      <c r="C56" s="483" t="s">
        <v>1293</v>
      </c>
      <c r="E56" s="487" t="s">
        <v>1294</v>
      </c>
    </row>
    <row r="57">
      <c r="A57" s="483">
        <v>384.0</v>
      </c>
      <c r="B57" s="485" t="s">
        <v>1297</v>
      </c>
      <c r="C57" s="483" t="s">
        <v>1298</v>
      </c>
      <c r="E57" s="487" t="s">
        <v>1299</v>
      </c>
    </row>
    <row r="58">
      <c r="A58" s="483">
        <v>191.0</v>
      </c>
      <c r="B58" s="485" t="s">
        <v>1303</v>
      </c>
      <c r="C58" s="483" t="s">
        <v>1304</v>
      </c>
      <c r="E58" s="487" t="s">
        <v>1305</v>
      </c>
    </row>
    <row r="59">
      <c r="A59" s="483">
        <v>192.0</v>
      </c>
      <c r="B59" s="485" t="s">
        <v>1309</v>
      </c>
      <c r="C59" s="483" t="s">
        <v>1310</v>
      </c>
      <c r="E59" s="487" t="s">
        <v>1311</v>
      </c>
    </row>
    <row r="60">
      <c r="A60" s="483">
        <v>531.0</v>
      </c>
      <c r="B60" s="485" t="s">
        <v>1313</v>
      </c>
      <c r="C60" s="483" t="s">
        <v>1315</v>
      </c>
      <c r="E60" s="487" t="s">
        <v>1316</v>
      </c>
    </row>
    <row r="61">
      <c r="A61" s="483">
        <v>196.0</v>
      </c>
      <c r="B61" s="485" t="s">
        <v>1318</v>
      </c>
      <c r="C61" s="483" t="s">
        <v>1319</v>
      </c>
      <c r="E61" s="487" t="s">
        <v>1320</v>
      </c>
    </row>
    <row r="62">
      <c r="A62" s="483">
        <v>203.0</v>
      </c>
      <c r="B62" s="485" t="s">
        <v>1324</v>
      </c>
      <c r="C62" s="483" t="s">
        <v>1325</v>
      </c>
      <c r="E62" s="487" t="s">
        <v>1326</v>
      </c>
    </row>
    <row r="63">
      <c r="A63" s="483">
        <v>208.0</v>
      </c>
      <c r="B63" s="485" t="s">
        <v>1328</v>
      </c>
      <c r="C63" s="483" t="s">
        <v>1329</v>
      </c>
      <c r="E63" s="487" t="s">
        <v>1330</v>
      </c>
    </row>
    <row r="64">
      <c r="A64" s="483">
        <v>262.0</v>
      </c>
      <c r="B64" s="485" t="s">
        <v>1332</v>
      </c>
      <c r="C64" s="483" t="s">
        <v>1333</v>
      </c>
      <c r="E64" s="487" t="s">
        <v>1334</v>
      </c>
    </row>
    <row r="65">
      <c r="A65" s="483">
        <v>212.0</v>
      </c>
      <c r="B65" s="485" t="s">
        <v>1336</v>
      </c>
      <c r="C65" s="483" t="s">
        <v>1337</v>
      </c>
      <c r="E65" s="487" t="s">
        <v>1339</v>
      </c>
    </row>
    <row r="66">
      <c r="A66" s="483">
        <v>214.0</v>
      </c>
      <c r="B66" s="485" t="s">
        <v>1341</v>
      </c>
      <c r="C66" s="483" t="s">
        <v>1342</v>
      </c>
      <c r="E66" s="487" t="s">
        <v>1343</v>
      </c>
    </row>
    <row r="67">
      <c r="A67" s="483">
        <v>218.0</v>
      </c>
      <c r="B67" s="485" t="s">
        <v>1346</v>
      </c>
      <c r="C67" s="483" t="s">
        <v>1347</v>
      </c>
      <c r="E67" s="487" t="s">
        <v>1348</v>
      </c>
    </row>
    <row r="68">
      <c r="A68" s="483">
        <v>818.0</v>
      </c>
      <c r="B68" s="485" t="s">
        <v>1350</v>
      </c>
      <c r="C68" s="483" t="s">
        <v>1351</v>
      </c>
      <c r="E68" s="487" t="s">
        <v>1353</v>
      </c>
    </row>
    <row r="69">
      <c r="A69" s="483">
        <v>222.0</v>
      </c>
      <c r="B69" s="485" t="s">
        <v>1356</v>
      </c>
      <c r="C69" s="483" t="s">
        <v>1358</v>
      </c>
      <c r="E69" s="487" t="s">
        <v>1359</v>
      </c>
    </row>
    <row r="70">
      <c r="A70" s="483">
        <v>226.0</v>
      </c>
      <c r="B70" s="485" t="s">
        <v>1363</v>
      </c>
      <c r="C70" s="483" t="s">
        <v>1364</v>
      </c>
      <c r="E70" s="487" t="s">
        <v>1365</v>
      </c>
    </row>
    <row r="71">
      <c r="A71" s="483">
        <v>232.0</v>
      </c>
      <c r="B71" s="485" t="s">
        <v>1368</v>
      </c>
      <c r="C71" s="483" t="s">
        <v>1369</v>
      </c>
      <c r="E71" s="487" t="s">
        <v>1371</v>
      </c>
    </row>
    <row r="72">
      <c r="A72" s="483">
        <v>233.0</v>
      </c>
      <c r="B72" s="485" t="s">
        <v>1373</v>
      </c>
      <c r="C72" s="483" t="s">
        <v>1374</v>
      </c>
      <c r="E72" s="487" t="s">
        <v>1375</v>
      </c>
    </row>
    <row r="73">
      <c r="A73" s="483">
        <v>231.0</v>
      </c>
      <c r="B73" s="485" t="s">
        <v>1380</v>
      </c>
      <c r="C73" s="483" t="s">
        <v>1381</v>
      </c>
      <c r="E73" s="487" t="s">
        <v>1382</v>
      </c>
    </row>
    <row r="74">
      <c r="A74" s="483">
        <v>238.0</v>
      </c>
      <c r="B74" s="485" t="s">
        <v>1385</v>
      </c>
      <c r="C74" s="483" t="s">
        <v>1386</v>
      </c>
      <c r="E74" s="487" t="s">
        <v>1387</v>
      </c>
    </row>
    <row r="75">
      <c r="A75" s="483">
        <v>234.0</v>
      </c>
      <c r="B75" s="485" t="s">
        <v>1389</v>
      </c>
      <c r="C75" s="483" t="s">
        <v>1390</v>
      </c>
      <c r="E75" s="487" t="s">
        <v>1391</v>
      </c>
    </row>
    <row r="76">
      <c r="A76" s="483">
        <v>242.0</v>
      </c>
      <c r="B76" s="485" t="s">
        <v>1395</v>
      </c>
      <c r="C76" s="483" t="s">
        <v>1396</v>
      </c>
      <c r="E76" s="487" t="s">
        <v>1397</v>
      </c>
    </row>
    <row r="77">
      <c r="A77" s="483">
        <v>246.0</v>
      </c>
      <c r="B77" s="485" t="s">
        <v>1400</v>
      </c>
      <c r="C77" s="483" t="s">
        <v>1401</v>
      </c>
      <c r="E77" s="487" t="s">
        <v>1403</v>
      </c>
    </row>
    <row r="78">
      <c r="A78" s="483">
        <v>250.0</v>
      </c>
      <c r="B78" s="485" t="s">
        <v>1406</v>
      </c>
      <c r="C78" s="483" t="s">
        <v>1407</v>
      </c>
      <c r="E78" s="487" t="s">
        <v>1408</v>
      </c>
    </row>
    <row r="79">
      <c r="A79" s="483">
        <v>254.0</v>
      </c>
      <c r="B79" s="485" t="s">
        <v>1410</v>
      </c>
      <c r="C79" s="483" t="s">
        <v>1411</v>
      </c>
      <c r="E79" s="487" t="s">
        <v>1413</v>
      </c>
    </row>
    <row r="80">
      <c r="A80" s="483">
        <v>258.0</v>
      </c>
      <c r="B80" s="485" t="s">
        <v>1417</v>
      </c>
      <c r="C80" s="483" t="s">
        <v>1419</v>
      </c>
      <c r="E80" s="487" t="s">
        <v>1420</v>
      </c>
    </row>
    <row r="81">
      <c r="A81" s="483">
        <v>260.0</v>
      </c>
      <c r="B81" s="485" t="s">
        <v>1424</v>
      </c>
      <c r="C81" s="483" t="s">
        <v>1425</v>
      </c>
      <c r="E81" s="487" t="s">
        <v>1426</v>
      </c>
    </row>
    <row r="82">
      <c r="A82" s="483">
        <v>266.0</v>
      </c>
      <c r="B82" s="485" t="s">
        <v>1430</v>
      </c>
      <c r="C82" s="483" t="s">
        <v>1431</v>
      </c>
      <c r="E82" s="487" t="s">
        <v>1433</v>
      </c>
    </row>
    <row r="83">
      <c r="A83" s="483">
        <v>270.0</v>
      </c>
      <c r="B83" s="485" t="s">
        <v>1437</v>
      </c>
      <c r="C83" s="483" t="s">
        <v>1439</v>
      </c>
      <c r="E83" s="487" t="s">
        <v>1441</v>
      </c>
    </row>
    <row r="84">
      <c r="A84" s="483">
        <v>268.0</v>
      </c>
      <c r="B84" s="485" t="s">
        <v>1445</v>
      </c>
      <c r="C84" s="483" t="s">
        <v>1446</v>
      </c>
      <c r="E84" s="487" t="s">
        <v>1447</v>
      </c>
    </row>
    <row r="85">
      <c r="A85" s="483">
        <v>276.0</v>
      </c>
      <c r="B85" s="485" t="s">
        <v>1449</v>
      </c>
      <c r="C85" s="483" t="s">
        <v>1451</v>
      </c>
      <c r="E85" s="487" t="s">
        <v>1452</v>
      </c>
    </row>
    <row r="86">
      <c r="A86" s="483">
        <v>288.0</v>
      </c>
      <c r="B86" s="485" t="s">
        <v>1456</v>
      </c>
      <c r="C86" s="483" t="s">
        <v>1457</v>
      </c>
      <c r="E86" s="487" t="s">
        <v>1458</v>
      </c>
    </row>
    <row r="87">
      <c r="A87" s="483">
        <v>292.0</v>
      </c>
      <c r="B87" s="485" t="s">
        <v>1461</v>
      </c>
      <c r="C87" s="483" t="s">
        <v>1463</v>
      </c>
      <c r="E87" s="487" t="s">
        <v>1464</v>
      </c>
    </row>
    <row r="88">
      <c r="A88" s="483">
        <v>300.0</v>
      </c>
      <c r="B88" s="485" t="s">
        <v>1468</v>
      </c>
      <c r="C88" s="483" t="s">
        <v>1469</v>
      </c>
      <c r="E88" s="487" t="s">
        <v>1470</v>
      </c>
    </row>
    <row r="89">
      <c r="A89" s="483">
        <v>304.0</v>
      </c>
      <c r="B89" s="485" t="s">
        <v>1472</v>
      </c>
      <c r="C89" s="483" t="s">
        <v>1473</v>
      </c>
      <c r="E89" s="487" t="s">
        <v>1474</v>
      </c>
    </row>
    <row r="90">
      <c r="A90" s="483">
        <v>308.0</v>
      </c>
      <c r="B90" s="485" t="s">
        <v>1476</v>
      </c>
      <c r="C90" s="483" t="s">
        <v>1478</v>
      </c>
      <c r="E90" s="487" t="s">
        <v>1480</v>
      </c>
    </row>
    <row r="91">
      <c r="A91" s="483">
        <v>312.0</v>
      </c>
      <c r="B91" s="485" t="s">
        <v>1482</v>
      </c>
      <c r="C91" s="483" t="s">
        <v>1483</v>
      </c>
      <c r="E91" s="487" t="s">
        <v>1484</v>
      </c>
    </row>
    <row r="92">
      <c r="A92" s="483">
        <v>316.0</v>
      </c>
      <c r="B92" s="485" t="s">
        <v>1485</v>
      </c>
      <c r="C92" s="483" t="s">
        <v>1486</v>
      </c>
      <c r="E92" s="487" t="s">
        <v>1487</v>
      </c>
    </row>
    <row r="93">
      <c r="A93" s="483">
        <v>320.0</v>
      </c>
      <c r="B93" s="485" t="s">
        <v>1488</v>
      </c>
      <c r="C93" s="483" t="s">
        <v>1489</v>
      </c>
      <c r="E93" s="487" t="s">
        <v>1490</v>
      </c>
    </row>
    <row r="94">
      <c r="A94" s="483">
        <v>831.0</v>
      </c>
      <c r="B94" s="485" t="s">
        <v>1491</v>
      </c>
      <c r="C94" s="483" t="s">
        <v>1492</v>
      </c>
      <c r="E94" s="487" t="s">
        <v>1493</v>
      </c>
    </row>
    <row r="95">
      <c r="A95" s="483">
        <v>324.0</v>
      </c>
      <c r="B95" s="485" t="s">
        <v>1494</v>
      </c>
      <c r="C95" s="483" t="s">
        <v>1495</v>
      </c>
      <c r="E95" s="487" t="s">
        <v>1496</v>
      </c>
    </row>
    <row r="96">
      <c r="A96" s="483">
        <v>624.0</v>
      </c>
      <c r="B96" s="485" t="s">
        <v>1497</v>
      </c>
      <c r="C96" s="483" t="s">
        <v>1498</v>
      </c>
      <c r="E96" s="487" t="s">
        <v>1499</v>
      </c>
    </row>
    <row r="97">
      <c r="A97" s="483">
        <v>328.0</v>
      </c>
      <c r="B97" s="485" t="s">
        <v>1500</v>
      </c>
      <c r="C97" s="483" t="s">
        <v>1501</v>
      </c>
      <c r="E97" s="487" t="s">
        <v>1502</v>
      </c>
    </row>
    <row r="98">
      <c r="A98" s="483">
        <v>332.0</v>
      </c>
      <c r="B98" s="485" t="s">
        <v>1503</v>
      </c>
      <c r="C98" s="483" t="s">
        <v>1504</v>
      </c>
      <c r="E98" s="487" t="s">
        <v>1505</v>
      </c>
    </row>
    <row r="99">
      <c r="A99" s="483">
        <v>334.0</v>
      </c>
      <c r="B99" s="485" t="s">
        <v>1506</v>
      </c>
      <c r="C99" s="483" t="s">
        <v>1507</v>
      </c>
      <c r="E99" s="487" t="s">
        <v>1508</v>
      </c>
    </row>
    <row r="100">
      <c r="A100" s="483">
        <v>336.0</v>
      </c>
      <c r="B100" s="485" t="s">
        <v>1509</v>
      </c>
      <c r="C100" s="483" t="s">
        <v>1510</v>
      </c>
      <c r="E100" s="487" t="s">
        <v>1511</v>
      </c>
    </row>
    <row r="101">
      <c r="A101" s="483">
        <v>340.0</v>
      </c>
      <c r="B101" s="485" t="s">
        <v>1512</v>
      </c>
      <c r="C101" s="483" t="s">
        <v>1513</v>
      </c>
      <c r="E101" s="487" t="s">
        <v>1514</v>
      </c>
    </row>
    <row r="102">
      <c r="A102" s="483">
        <v>344.0</v>
      </c>
      <c r="B102" s="485" t="s">
        <v>1515</v>
      </c>
      <c r="C102" s="483" t="s">
        <v>1516</v>
      </c>
      <c r="E102" s="487" t="s">
        <v>1517</v>
      </c>
    </row>
    <row r="103">
      <c r="A103" s="483">
        <v>348.0</v>
      </c>
      <c r="B103" s="485" t="s">
        <v>1518</v>
      </c>
      <c r="C103" s="483" t="s">
        <v>1519</v>
      </c>
      <c r="E103" s="487" t="s">
        <v>1520</v>
      </c>
    </row>
    <row r="104">
      <c r="A104" s="483">
        <v>352.0</v>
      </c>
      <c r="B104" s="485" t="s">
        <v>1521</v>
      </c>
      <c r="C104" s="483" t="s">
        <v>1522</v>
      </c>
      <c r="E104" s="487" t="s">
        <v>1523</v>
      </c>
    </row>
    <row r="105">
      <c r="A105" s="483">
        <v>356.0</v>
      </c>
      <c r="B105" s="485" t="s">
        <v>1524</v>
      </c>
      <c r="C105" s="483" t="s">
        <v>1525</v>
      </c>
      <c r="E105" s="487" t="s">
        <v>1526</v>
      </c>
    </row>
    <row r="106">
      <c r="A106" s="483">
        <v>360.0</v>
      </c>
      <c r="B106" s="485" t="s">
        <v>1527</v>
      </c>
      <c r="C106" s="483" t="s">
        <v>513</v>
      </c>
      <c r="E106" s="487" t="s">
        <v>1528</v>
      </c>
    </row>
    <row r="107">
      <c r="A107" s="483">
        <v>364.0</v>
      </c>
      <c r="B107" s="485" t="s">
        <v>1529</v>
      </c>
      <c r="C107" s="483" t="s">
        <v>1530</v>
      </c>
      <c r="E107" s="487" t="s">
        <v>1531</v>
      </c>
    </row>
    <row r="108">
      <c r="A108" s="483">
        <v>368.0</v>
      </c>
      <c r="B108" s="485" t="s">
        <v>1532</v>
      </c>
      <c r="C108" s="483" t="s">
        <v>1533</v>
      </c>
      <c r="E108" s="487" t="s">
        <v>1534</v>
      </c>
    </row>
    <row r="109">
      <c r="A109" s="483">
        <v>372.0</v>
      </c>
      <c r="B109" s="485" t="s">
        <v>1535</v>
      </c>
      <c r="C109" s="483" t="s">
        <v>1536</v>
      </c>
      <c r="E109" s="487" t="s">
        <v>1537</v>
      </c>
    </row>
    <row r="110">
      <c r="A110" s="483">
        <v>833.0</v>
      </c>
      <c r="B110" s="485" t="s">
        <v>1538</v>
      </c>
      <c r="C110" s="483" t="s">
        <v>1539</v>
      </c>
      <c r="E110" s="487" t="s">
        <v>1540</v>
      </c>
    </row>
    <row r="111">
      <c r="A111" s="483">
        <v>376.0</v>
      </c>
      <c r="B111" s="485" t="s">
        <v>1541</v>
      </c>
      <c r="C111" s="483" t="s">
        <v>1542</v>
      </c>
      <c r="E111" s="487" t="s">
        <v>1543</v>
      </c>
    </row>
    <row r="112">
      <c r="A112" s="483">
        <v>380.0</v>
      </c>
      <c r="B112" s="485" t="s">
        <v>1544</v>
      </c>
      <c r="C112" s="483" t="s">
        <v>1545</v>
      </c>
      <c r="E112" s="487" t="s">
        <v>1546</v>
      </c>
    </row>
    <row r="113">
      <c r="A113" s="483">
        <v>388.0</v>
      </c>
      <c r="B113" s="485" t="s">
        <v>1547</v>
      </c>
      <c r="C113" s="483" t="s">
        <v>1548</v>
      </c>
      <c r="E113" s="487" t="s">
        <v>1549</v>
      </c>
    </row>
    <row r="114">
      <c r="A114" s="483">
        <v>392.0</v>
      </c>
      <c r="B114" s="485" t="s">
        <v>1550</v>
      </c>
      <c r="C114" s="483" t="s">
        <v>1551</v>
      </c>
      <c r="E114" s="487" t="s">
        <v>1552</v>
      </c>
    </row>
    <row r="115">
      <c r="A115" s="483">
        <v>832.0</v>
      </c>
      <c r="B115" s="485" t="s">
        <v>1553</v>
      </c>
      <c r="C115" s="483" t="s">
        <v>1554</v>
      </c>
      <c r="E115" s="487" t="s">
        <v>1555</v>
      </c>
    </row>
    <row r="116">
      <c r="A116" s="483">
        <v>400.0</v>
      </c>
      <c r="B116" s="485" t="s">
        <v>1556</v>
      </c>
      <c r="C116" s="483" t="s">
        <v>1557</v>
      </c>
      <c r="E116" s="487" t="s">
        <v>1558</v>
      </c>
    </row>
    <row r="117">
      <c r="A117" s="483">
        <v>398.0</v>
      </c>
      <c r="B117" s="485" t="s">
        <v>1559</v>
      </c>
      <c r="C117" s="483" t="s">
        <v>1560</v>
      </c>
      <c r="E117" s="487" t="s">
        <v>1561</v>
      </c>
    </row>
    <row r="118">
      <c r="A118" s="483">
        <v>404.0</v>
      </c>
      <c r="B118" s="485" t="s">
        <v>1562</v>
      </c>
      <c r="C118" s="483" t="s">
        <v>1563</v>
      </c>
      <c r="E118" s="487" t="s">
        <v>1564</v>
      </c>
    </row>
    <row r="119">
      <c r="A119" s="483">
        <v>296.0</v>
      </c>
      <c r="B119" s="485" t="s">
        <v>1565</v>
      </c>
      <c r="C119" s="483" t="s">
        <v>1566</v>
      </c>
      <c r="E119" s="487" t="s">
        <v>1567</v>
      </c>
    </row>
    <row r="120">
      <c r="A120" s="483">
        <v>408.0</v>
      </c>
      <c r="B120" s="485" t="s">
        <v>1568</v>
      </c>
      <c r="C120" s="483" t="s">
        <v>1569</v>
      </c>
      <c r="E120" s="487" t="s">
        <v>1570</v>
      </c>
    </row>
    <row r="121">
      <c r="A121" s="483">
        <v>410.0</v>
      </c>
      <c r="B121" s="485" t="s">
        <v>1571</v>
      </c>
      <c r="C121" s="483" t="s">
        <v>1572</v>
      </c>
      <c r="E121" s="487" t="s">
        <v>1573</v>
      </c>
    </row>
    <row r="122">
      <c r="A122" s="483">
        <v>414.0</v>
      </c>
      <c r="B122" s="485" t="s">
        <v>1574</v>
      </c>
      <c r="C122" s="483" t="s">
        <v>1575</v>
      </c>
      <c r="E122" s="487" t="s">
        <v>1576</v>
      </c>
    </row>
    <row r="123">
      <c r="A123" s="483">
        <v>417.0</v>
      </c>
      <c r="B123" s="485" t="s">
        <v>1577</v>
      </c>
      <c r="C123" s="483" t="s">
        <v>1578</v>
      </c>
      <c r="E123" s="487" t="s">
        <v>1579</v>
      </c>
    </row>
    <row r="124">
      <c r="A124" s="483">
        <v>418.0</v>
      </c>
      <c r="B124" s="485" t="s">
        <v>1580</v>
      </c>
      <c r="C124" s="483" t="s">
        <v>1581</v>
      </c>
      <c r="E124" s="487" t="s">
        <v>1582</v>
      </c>
    </row>
    <row r="125">
      <c r="A125" s="483">
        <v>428.0</v>
      </c>
      <c r="B125" s="485" t="s">
        <v>1583</v>
      </c>
      <c r="C125" s="483" t="s">
        <v>1584</v>
      </c>
      <c r="E125" s="487" t="s">
        <v>1585</v>
      </c>
    </row>
    <row r="126">
      <c r="A126" s="483">
        <v>422.0</v>
      </c>
      <c r="B126" s="485" t="s">
        <v>1586</v>
      </c>
      <c r="C126" s="483" t="s">
        <v>1587</v>
      </c>
      <c r="E126" s="487" t="s">
        <v>1588</v>
      </c>
    </row>
    <row r="127">
      <c r="A127" s="483">
        <v>426.0</v>
      </c>
      <c r="B127" s="485" t="s">
        <v>1589</v>
      </c>
      <c r="C127" s="483" t="s">
        <v>1590</v>
      </c>
      <c r="E127" s="487" t="s">
        <v>1591</v>
      </c>
    </row>
    <row r="128">
      <c r="A128" s="483">
        <v>430.0</v>
      </c>
      <c r="B128" s="485" t="s">
        <v>1592</v>
      </c>
      <c r="C128" s="483" t="s">
        <v>1593</v>
      </c>
      <c r="E128" s="487" t="s">
        <v>1594</v>
      </c>
    </row>
    <row r="129">
      <c r="A129" s="483">
        <v>434.0</v>
      </c>
      <c r="B129" s="485" t="s">
        <v>1595</v>
      </c>
      <c r="C129" s="483" t="s">
        <v>1596</v>
      </c>
      <c r="E129" s="487" t="s">
        <v>1597</v>
      </c>
    </row>
    <row r="130">
      <c r="A130" s="483">
        <v>438.0</v>
      </c>
      <c r="B130" s="485" t="s">
        <v>1598</v>
      </c>
      <c r="C130" s="483" t="s">
        <v>1599</v>
      </c>
      <c r="E130" s="487" t="s">
        <v>1600</v>
      </c>
    </row>
    <row r="131">
      <c r="A131" s="483">
        <v>440.0</v>
      </c>
      <c r="B131" s="485" t="s">
        <v>1601</v>
      </c>
      <c r="C131" s="483" t="s">
        <v>1602</v>
      </c>
      <c r="E131" s="487" t="s">
        <v>1603</v>
      </c>
    </row>
    <row r="132">
      <c r="A132" s="483">
        <v>442.0</v>
      </c>
      <c r="B132" s="485" t="s">
        <v>1604</v>
      </c>
      <c r="C132" s="483" t="s">
        <v>1605</v>
      </c>
      <c r="E132" s="487" t="s">
        <v>1606</v>
      </c>
    </row>
    <row r="133">
      <c r="A133" s="483">
        <v>446.0</v>
      </c>
      <c r="B133" s="485" t="s">
        <v>1607</v>
      </c>
      <c r="C133" s="483" t="s">
        <v>1608</v>
      </c>
      <c r="E133" s="487" t="s">
        <v>1609</v>
      </c>
    </row>
    <row r="134">
      <c r="A134" s="483">
        <v>807.0</v>
      </c>
      <c r="B134" s="485" t="s">
        <v>1610</v>
      </c>
      <c r="C134" s="483" t="s">
        <v>1611</v>
      </c>
      <c r="E134" s="487" t="s">
        <v>1612</v>
      </c>
    </row>
    <row r="135">
      <c r="A135" s="483">
        <v>450.0</v>
      </c>
      <c r="B135" s="485" t="s">
        <v>1613</v>
      </c>
      <c r="C135" s="483" t="s">
        <v>1614</v>
      </c>
      <c r="E135" s="487" t="s">
        <v>1615</v>
      </c>
    </row>
    <row r="136">
      <c r="A136" s="483">
        <v>454.0</v>
      </c>
      <c r="B136" s="485" t="s">
        <v>1616</v>
      </c>
      <c r="C136" s="483" t="s">
        <v>1617</v>
      </c>
      <c r="E136" s="487" t="s">
        <v>1618</v>
      </c>
    </row>
    <row r="137">
      <c r="A137" s="483">
        <v>458.0</v>
      </c>
      <c r="B137" s="485" t="s">
        <v>1619</v>
      </c>
      <c r="C137" s="483" t="s">
        <v>1620</v>
      </c>
      <c r="E137" s="487" t="s">
        <v>1621</v>
      </c>
    </row>
    <row r="138">
      <c r="A138" s="483">
        <v>462.0</v>
      </c>
      <c r="B138" s="485" t="s">
        <v>1622</v>
      </c>
      <c r="C138" s="483" t="s">
        <v>1623</v>
      </c>
      <c r="E138" s="487" t="s">
        <v>1624</v>
      </c>
    </row>
    <row r="139">
      <c r="A139" s="483">
        <v>466.0</v>
      </c>
      <c r="B139" s="485" t="s">
        <v>1625</v>
      </c>
      <c r="C139" s="483" t="s">
        <v>1626</v>
      </c>
      <c r="E139" s="487" t="s">
        <v>1627</v>
      </c>
    </row>
    <row r="140">
      <c r="A140" s="483">
        <v>470.0</v>
      </c>
      <c r="B140" s="485" t="s">
        <v>1628</v>
      </c>
      <c r="C140" s="483" t="s">
        <v>1629</v>
      </c>
      <c r="E140" s="487" t="s">
        <v>1630</v>
      </c>
    </row>
    <row r="141">
      <c r="A141" s="483">
        <v>584.0</v>
      </c>
      <c r="B141" s="485" t="s">
        <v>1631</v>
      </c>
      <c r="C141" s="483" t="s">
        <v>1632</v>
      </c>
      <c r="E141" s="487" t="s">
        <v>1633</v>
      </c>
    </row>
    <row r="142">
      <c r="A142" s="483">
        <v>474.0</v>
      </c>
      <c r="B142" s="485" t="s">
        <v>1634</v>
      </c>
      <c r="C142" s="483" t="s">
        <v>1635</v>
      </c>
      <c r="E142" s="487" t="s">
        <v>1636</v>
      </c>
    </row>
    <row r="143">
      <c r="A143" s="483">
        <v>478.0</v>
      </c>
      <c r="B143" s="485" t="s">
        <v>1637</v>
      </c>
      <c r="C143" s="483" t="s">
        <v>1638</v>
      </c>
      <c r="E143" s="487" t="s">
        <v>1639</v>
      </c>
    </row>
    <row r="144">
      <c r="A144" s="483">
        <v>480.0</v>
      </c>
      <c r="B144" s="485" t="s">
        <v>1640</v>
      </c>
      <c r="C144" s="483" t="s">
        <v>1641</v>
      </c>
      <c r="E144" s="487" t="s">
        <v>1642</v>
      </c>
    </row>
    <row r="145">
      <c r="A145" s="483">
        <v>175.0</v>
      </c>
      <c r="B145" s="485" t="s">
        <v>1643</v>
      </c>
      <c r="C145" s="483" t="s">
        <v>1644</v>
      </c>
      <c r="E145" s="487" t="s">
        <v>1645</v>
      </c>
    </row>
    <row r="146">
      <c r="A146" s="483">
        <v>484.0</v>
      </c>
      <c r="B146" s="485" t="s">
        <v>1646</v>
      </c>
      <c r="C146" s="483" t="s">
        <v>1647</v>
      </c>
      <c r="E146" s="487" t="s">
        <v>1648</v>
      </c>
    </row>
    <row r="147">
      <c r="A147" s="483">
        <v>583.0</v>
      </c>
      <c r="B147" s="485" t="s">
        <v>1649</v>
      </c>
      <c r="C147" s="483" t="s">
        <v>1650</v>
      </c>
      <c r="E147" s="487" t="s">
        <v>1651</v>
      </c>
    </row>
    <row r="148">
      <c r="A148" s="483">
        <v>498.0</v>
      </c>
      <c r="B148" s="485" t="s">
        <v>1652</v>
      </c>
      <c r="C148" s="483" t="s">
        <v>1653</v>
      </c>
      <c r="E148" s="487" t="s">
        <v>1654</v>
      </c>
    </row>
    <row r="149">
      <c r="A149" s="483">
        <v>492.0</v>
      </c>
      <c r="B149" s="485" t="s">
        <v>1655</v>
      </c>
      <c r="C149" s="483" t="s">
        <v>1656</v>
      </c>
      <c r="E149" s="487" t="s">
        <v>1657</v>
      </c>
    </row>
    <row r="150">
      <c r="A150" s="483">
        <v>496.0</v>
      </c>
      <c r="B150" s="485" t="s">
        <v>1658</v>
      </c>
      <c r="C150" s="483" t="s">
        <v>1659</v>
      </c>
      <c r="E150" s="487" t="s">
        <v>1660</v>
      </c>
    </row>
    <row r="151">
      <c r="A151" s="483">
        <v>499.0</v>
      </c>
      <c r="B151" s="485" t="s">
        <v>1661</v>
      </c>
      <c r="C151" s="483" t="s">
        <v>1662</v>
      </c>
      <c r="E151" s="487" t="s">
        <v>1663</v>
      </c>
    </row>
    <row r="152">
      <c r="A152" s="483">
        <v>500.0</v>
      </c>
      <c r="B152" s="485" t="s">
        <v>1664</v>
      </c>
      <c r="C152" s="483" t="s">
        <v>1665</v>
      </c>
      <c r="E152" s="487" t="s">
        <v>1666</v>
      </c>
    </row>
    <row r="153">
      <c r="A153" s="483">
        <v>504.0</v>
      </c>
      <c r="B153" s="485" t="s">
        <v>1667</v>
      </c>
      <c r="C153" s="483" t="s">
        <v>1668</v>
      </c>
      <c r="E153" s="487" t="s">
        <v>1669</v>
      </c>
    </row>
    <row r="154">
      <c r="A154" s="483">
        <v>508.0</v>
      </c>
      <c r="B154" s="485" t="s">
        <v>1670</v>
      </c>
      <c r="C154" s="483" t="s">
        <v>1671</v>
      </c>
      <c r="E154" s="487" t="s">
        <v>1672</v>
      </c>
    </row>
    <row r="155">
      <c r="A155" s="483">
        <v>104.0</v>
      </c>
      <c r="B155" s="485" t="s">
        <v>1673</v>
      </c>
      <c r="C155" s="483" t="s">
        <v>1674</v>
      </c>
      <c r="E155" s="487" t="s">
        <v>1675</v>
      </c>
    </row>
    <row r="156">
      <c r="A156" s="483">
        <v>516.0</v>
      </c>
      <c r="B156" s="485" t="s">
        <v>1676</v>
      </c>
      <c r="C156" s="483" t="s">
        <v>1677</v>
      </c>
      <c r="E156" s="487" t="s">
        <v>1678</v>
      </c>
    </row>
    <row r="157">
      <c r="A157" s="483">
        <v>520.0</v>
      </c>
      <c r="B157" s="485" t="s">
        <v>1679</v>
      </c>
      <c r="C157" s="483" t="s">
        <v>1680</v>
      </c>
      <c r="E157" s="487" t="s">
        <v>1681</v>
      </c>
    </row>
    <row r="158">
      <c r="A158" s="483">
        <v>524.0</v>
      </c>
      <c r="B158" s="485" t="s">
        <v>1682</v>
      </c>
      <c r="C158" s="483" t="s">
        <v>1683</v>
      </c>
      <c r="E158" s="487" t="s">
        <v>1684</v>
      </c>
    </row>
    <row r="159">
      <c r="A159" s="483">
        <v>528.0</v>
      </c>
      <c r="B159" s="485" t="s">
        <v>1685</v>
      </c>
      <c r="C159" s="483" t="s">
        <v>1686</v>
      </c>
      <c r="E159" s="487" t="s">
        <v>1687</v>
      </c>
    </row>
    <row r="160">
      <c r="A160" s="483">
        <v>540.0</v>
      </c>
      <c r="B160" s="485" t="s">
        <v>1688</v>
      </c>
      <c r="C160" s="483" t="s">
        <v>1689</v>
      </c>
      <c r="E160" s="487" t="s">
        <v>1690</v>
      </c>
    </row>
    <row r="161">
      <c r="A161" s="483">
        <v>554.0</v>
      </c>
      <c r="B161" s="485" t="s">
        <v>1691</v>
      </c>
      <c r="C161" s="483" t="s">
        <v>1692</v>
      </c>
      <c r="E161" s="487" t="s">
        <v>1693</v>
      </c>
    </row>
    <row r="162">
      <c r="A162" s="483">
        <v>558.0</v>
      </c>
      <c r="B162" s="485" t="s">
        <v>1694</v>
      </c>
      <c r="C162" s="483" t="s">
        <v>1695</v>
      </c>
      <c r="E162" s="487" t="s">
        <v>1696</v>
      </c>
    </row>
    <row r="163">
      <c r="A163" s="483">
        <v>562.0</v>
      </c>
      <c r="B163" s="485" t="s">
        <v>1697</v>
      </c>
      <c r="C163" s="483" t="s">
        <v>1698</v>
      </c>
      <c r="E163" s="487" t="s">
        <v>1699</v>
      </c>
    </row>
    <row r="164">
      <c r="A164" s="483">
        <v>566.0</v>
      </c>
      <c r="B164" s="485" t="s">
        <v>1700</v>
      </c>
      <c r="C164" s="483" t="s">
        <v>1701</v>
      </c>
      <c r="E164" s="487" t="s">
        <v>1702</v>
      </c>
    </row>
    <row r="165">
      <c r="A165" s="483">
        <v>570.0</v>
      </c>
      <c r="B165" s="485" t="s">
        <v>1703</v>
      </c>
      <c r="C165" s="483" t="s">
        <v>1704</v>
      </c>
      <c r="E165" s="487" t="s">
        <v>1705</v>
      </c>
    </row>
    <row r="166">
      <c r="A166" s="483">
        <v>574.0</v>
      </c>
      <c r="B166" s="485" t="s">
        <v>1706</v>
      </c>
      <c r="C166" s="483" t="s">
        <v>1707</v>
      </c>
      <c r="E166" s="487" t="s">
        <v>1708</v>
      </c>
    </row>
    <row r="167">
      <c r="A167" s="483">
        <v>580.0</v>
      </c>
      <c r="B167" s="485" t="s">
        <v>1709</v>
      </c>
      <c r="C167" s="483" t="s">
        <v>1710</v>
      </c>
      <c r="E167" s="487" t="s">
        <v>1711</v>
      </c>
    </row>
    <row r="168">
      <c r="A168" s="483">
        <v>578.0</v>
      </c>
      <c r="B168" s="485" t="s">
        <v>1712</v>
      </c>
      <c r="C168" s="483" t="s">
        <v>1713</v>
      </c>
      <c r="E168" s="487" t="s">
        <v>1714</v>
      </c>
    </row>
    <row r="169">
      <c r="A169" s="483">
        <v>512.0</v>
      </c>
      <c r="B169" s="485" t="s">
        <v>1715</v>
      </c>
      <c r="C169" s="483" t="s">
        <v>1716</v>
      </c>
      <c r="E169" s="487" t="s">
        <v>1717</v>
      </c>
    </row>
    <row r="170">
      <c r="A170" s="483">
        <v>586.0</v>
      </c>
      <c r="B170" s="485" t="s">
        <v>1718</v>
      </c>
      <c r="C170" s="483" t="s">
        <v>1719</v>
      </c>
      <c r="E170" s="487" t="s">
        <v>1720</v>
      </c>
    </row>
    <row r="171">
      <c r="A171" s="483">
        <v>585.0</v>
      </c>
      <c r="B171" s="485" t="s">
        <v>1721</v>
      </c>
      <c r="C171" s="483" t="s">
        <v>1722</v>
      </c>
      <c r="E171" s="487" t="s">
        <v>1723</v>
      </c>
    </row>
    <row r="172">
      <c r="A172" s="483">
        <v>275.0</v>
      </c>
      <c r="B172" s="485" t="s">
        <v>1724</v>
      </c>
      <c r="C172" s="483" t="s">
        <v>1725</v>
      </c>
      <c r="E172" s="487" t="s">
        <v>1726</v>
      </c>
    </row>
    <row r="173">
      <c r="A173" s="483">
        <v>591.0</v>
      </c>
      <c r="B173" s="485" t="s">
        <v>1727</v>
      </c>
      <c r="C173" s="483" t="s">
        <v>1728</v>
      </c>
      <c r="E173" s="487" t="s">
        <v>1729</v>
      </c>
    </row>
    <row r="174">
      <c r="A174" s="483">
        <v>598.0</v>
      </c>
      <c r="B174" s="485" t="s">
        <v>1730</v>
      </c>
      <c r="C174" s="483" t="s">
        <v>1731</v>
      </c>
      <c r="E174" s="487" t="s">
        <v>1732</v>
      </c>
    </row>
    <row r="175">
      <c r="A175" s="483">
        <v>600.0</v>
      </c>
      <c r="B175" s="485" t="s">
        <v>1733</v>
      </c>
      <c r="C175" s="483" t="s">
        <v>1734</v>
      </c>
      <c r="E175" s="487" t="s">
        <v>1735</v>
      </c>
    </row>
    <row r="176">
      <c r="A176" s="483">
        <v>604.0</v>
      </c>
      <c r="B176" s="485" t="s">
        <v>1736</v>
      </c>
      <c r="C176" s="483" t="s">
        <v>1737</v>
      </c>
      <c r="E176" s="487" t="s">
        <v>1738</v>
      </c>
    </row>
    <row r="177">
      <c r="A177" s="483">
        <v>608.0</v>
      </c>
      <c r="B177" s="485" t="s">
        <v>1739</v>
      </c>
      <c r="C177" s="483" t="s">
        <v>1740</v>
      </c>
      <c r="E177" s="487" t="s">
        <v>1741</v>
      </c>
    </row>
    <row r="178">
      <c r="A178" s="483">
        <v>612.0</v>
      </c>
      <c r="B178" s="485" t="s">
        <v>1742</v>
      </c>
      <c r="C178" s="483" t="s">
        <v>1743</v>
      </c>
      <c r="E178" s="487" t="s">
        <v>1744</v>
      </c>
    </row>
    <row r="179">
      <c r="A179" s="483">
        <v>616.0</v>
      </c>
      <c r="B179" s="485" t="s">
        <v>1745</v>
      </c>
      <c r="C179" s="483" t="s">
        <v>1746</v>
      </c>
      <c r="E179" s="487" t="s">
        <v>1747</v>
      </c>
    </row>
    <row r="180">
      <c r="A180" s="483">
        <v>620.0</v>
      </c>
      <c r="B180" s="485" t="s">
        <v>1748</v>
      </c>
      <c r="C180" s="483" t="s">
        <v>1749</v>
      </c>
      <c r="E180" s="487" t="s">
        <v>1750</v>
      </c>
    </row>
    <row r="181">
      <c r="A181" s="483">
        <v>630.0</v>
      </c>
      <c r="B181" s="485" t="s">
        <v>1751</v>
      </c>
      <c r="C181" s="483" t="s">
        <v>1752</v>
      </c>
      <c r="E181" s="487" t="s">
        <v>1753</v>
      </c>
    </row>
    <row r="182">
      <c r="A182" s="483">
        <v>634.0</v>
      </c>
      <c r="B182" s="485" t="s">
        <v>1754</v>
      </c>
      <c r="C182" s="483" t="s">
        <v>1755</v>
      </c>
    </row>
    <row r="183">
      <c r="A183" s="483">
        <v>638.0</v>
      </c>
      <c r="B183" s="485" t="s">
        <v>1756</v>
      </c>
      <c r="C183" s="483" t="s">
        <v>1757</v>
      </c>
    </row>
    <row r="184">
      <c r="A184" s="483">
        <v>642.0</v>
      </c>
      <c r="B184" s="485" t="s">
        <v>1758</v>
      </c>
      <c r="C184" s="483" t="s">
        <v>1759</v>
      </c>
    </row>
    <row r="185">
      <c r="A185" s="483">
        <v>643.0</v>
      </c>
      <c r="B185" s="485" t="s">
        <v>1760</v>
      </c>
      <c r="C185" s="483" t="s">
        <v>1761</v>
      </c>
    </row>
    <row r="186">
      <c r="A186" s="483">
        <v>646.0</v>
      </c>
      <c r="B186" s="485" t="s">
        <v>1762</v>
      </c>
      <c r="C186" s="483" t="s">
        <v>1763</v>
      </c>
    </row>
    <row r="187">
      <c r="A187" s="483">
        <v>652.0</v>
      </c>
      <c r="B187" s="485" t="s">
        <v>1764</v>
      </c>
      <c r="C187" s="483" t="s">
        <v>1765</v>
      </c>
    </row>
    <row r="188">
      <c r="A188" s="483">
        <v>654.0</v>
      </c>
      <c r="B188" s="485" t="s">
        <v>1766</v>
      </c>
      <c r="C188" s="483" t="s">
        <v>1767</v>
      </c>
    </row>
    <row r="189">
      <c r="A189" s="483">
        <v>659.0</v>
      </c>
      <c r="B189" s="485" t="s">
        <v>1768</v>
      </c>
      <c r="C189" s="483" t="s">
        <v>1769</v>
      </c>
    </row>
    <row r="190">
      <c r="A190" s="483">
        <v>662.0</v>
      </c>
      <c r="B190" s="485" t="s">
        <v>1770</v>
      </c>
      <c r="C190" s="483" t="s">
        <v>1771</v>
      </c>
    </row>
    <row r="191">
      <c r="A191" s="483">
        <v>663.0</v>
      </c>
      <c r="B191" s="485" t="s">
        <v>1772</v>
      </c>
      <c r="C191" s="483" t="s">
        <v>1773</v>
      </c>
    </row>
    <row r="192">
      <c r="A192" s="483">
        <v>666.0</v>
      </c>
      <c r="B192" s="485" t="s">
        <v>1774</v>
      </c>
      <c r="C192" s="483" t="s">
        <v>1775</v>
      </c>
    </row>
    <row r="193">
      <c r="A193" s="483">
        <v>670.0</v>
      </c>
      <c r="B193" s="485" t="s">
        <v>1776</v>
      </c>
      <c r="C193" s="483" t="s">
        <v>1777</v>
      </c>
    </row>
    <row r="194">
      <c r="A194" s="483">
        <v>882.0</v>
      </c>
      <c r="B194" s="485" t="s">
        <v>1778</v>
      </c>
      <c r="C194" s="483" t="s">
        <v>1779</v>
      </c>
    </row>
    <row r="195">
      <c r="A195" s="483">
        <v>674.0</v>
      </c>
      <c r="B195" s="485" t="s">
        <v>1780</v>
      </c>
      <c r="C195" s="483" t="s">
        <v>1781</v>
      </c>
    </row>
    <row r="196">
      <c r="A196" s="483">
        <v>678.0</v>
      </c>
      <c r="B196" s="485" t="s">
        <v>1782</v>
      </c>
      <c r="C196" s="483" t="s">
        <v>1783</v>
      </c>
    </row>
    <row r="197">
      <c r="A197" s="483">
        <v>682.0</v>
      </c>
      <c r="B197" s="485" t="s">
        <v>1784</v>
      </c>
      <c r="C197" s="483" t="s">
        <v>1785</v>
      </c>
    </row>
    <row r="198">
      <c r="A198" s="483">
        <v>686.0</v>
      </c>
      <c r="B198" s="485" t="s">
        <v>1786</v>
      </c>
      <c r="C198" s="483" t="s">
        <v>1787</v>
      </c>
    </row>
    <row r="199">
      <c r="A199" s="483">
        <v>688.0</v>
      </c>
      <c r="B199" s="485" t="s">
        <v>1788</v>
      </c>
      <c r="C199" s="483" t="s">
        <v>1789</v>
      </c>
    </row>
    <row r="200">
      <c r="A200" s="483">
        <v>690.0</v>
      </c>
      <c r="B200" s="485" t="s">
        <v>1790</v>
      </c>
      <c r="C200" s="483" t="s">
        <v>1791</v>
      </c>
    </row>
    <row r="201">
      <c r="A201" s="483">
        <v>694.0</v>
      </c>
      <c r="B201" s="485" t="s">
        <v>1792</v>
      </c>
      <c r="C201" s="483" t="s">
        <v>1793</v>
      </c>
    </row>
    <row r="202">
      <c r="A202" s="483">
        <v>702.0</v>
      </c>
      <c r="B202" s="485" t="s">
        <v>1794</v>
      </c>
      <c r="C202" s="483" t="s">
        <v>1795</v>
      </c>
    </row>
    <row r="203">
      <c r="A203" s="483">
        <v>534.0</v>
      </c>
      <c r="B203" s="485" t="s">
        <v>1796</v>
      </c>
      <c r="C203" s="483" t="s">
        <v>1797</v>
      </c>
    </row>
    <row r="204">
      <c r="A204" s="483">
        <v>703.0</v>
      </c>
      <c r="B204" s="485" t="s">
        <v>1798</v>
      </c>
      <c r="C204" s="483" t="s">
        <v>1799</v>
      </c>
    </row>
    <row r="205">
      <c r="A205" s="483">
        <v>705.0</v>
      </c>
      <c r="B205" s="485" t="s">
        <v>1800</v>
      </c>
      <c r="C205" s="483" t="s">
        <v>1801</v>
      </c>
    </row>
    <row r="206">
      <c r="A206" s="483">
        <v>90.0</v>
      </c>
      <c r="B206" s="485" t="s">
        <v>1802</v>
      </c>
      <c r="C206" s="483" t="s">
        <v>1803</v>
      </c>
    </row>
    <row r="207">
      <c r="A207" s="483">
        <v>706.0</v>
      </c>
      <c r="B207" s="485" t="s">
        <v>1804</v>
      </c>
      <c r="C207" s="483" t="s">
        <v>1805</v>
      </c>
    </row>
    <row r="208">
      <c r="A208" s="483">
        <v>710.0</v>
      </c>
      <c r="B208" s="485" t="s">
        <v>1806</v>
      </c>
      <c r="C208" s="483" t="s">
        <v>1807</v>
      </c>
    </row>
    <row r="209">
      <c r="A209" s="483">
        <v>239.0</v>
      </c>
      <c r="B209" s="485" t="s">
        <v>1808</v>
      </c>
      <c r="C209" s="483" t="s">
        <v>1809</v>
      </c>
    </row>
    <row r="210">
      <c r="A210" s="483">
        <v>728.0</v>
      </c>
      <c r="B210" s="485" t="s">
        <v>1810</v>
      </c>
      <c r="C210" s="483" t="s">
        <v>1811</v>
      </c>
    </row>
    <row r="211">
      <c r="A211" s="483">
        <v>724.0</v>
      </c>
      <c r="B211" s="485" t="s">
        <v>1812</v>
      </c>
      <c r="C211" s="483" t="s">
        <v>1813</v>
      </c>
    </row>
    <row r="212">
      <c r="A212" s="483">
        <v>144.0</v>
      </c>
      <c r="B212" s="485" t="s">
        <v>1814</v>
      </c>
      <c r="C212" s="483" t="s">
        <v>1815</v>
      </c>
    </row>
    <row r="213">
      <c r="A213" s="483">
        <v>729.0</v>
      </c>
      <c r="B213" s="485" t="s">
        <v>1816</v>
      </c>
      <c r="C213" s="483" t="s">
        <v>1817</v>
      </c>
    </row>
    <row r="214">
      <c r="A214" s="483">
        <v>740.0</v>
      </c>
      <c r="B214" s="485" t="s">
        <v>1818</v>
      </c>
      <c r="C214" s="483" t="s">
        <v>1819</v>
      </c>
    </row>
    <row r="215">
      <c r="A215" s="483">
        <v>744.0</v>
      </c>
      <c r="B215" s="485" t="s">
        <v>1820</v>
      </c>
      <c r="C215" s="483" t="s">
        <v>1821</v>
      </c>
    </row>
    <row r="216">
      <c r="A216" s="483">
        <v>748.0</v>
      </c>
      <c r="B216" s="485" t="s">
        <v>1822</v>
      </c>
      <c r="C216" s="483" t="s">
        <v>1823</v>
      </c>
    </row>
    <row r="217">
      <c r="A217" s="483">
        <v>752.0</v>
      </c>
      <c r="B217" s="485" t="s">
        <v>1824</v>
      </c>
      <c r="C217" s="483" t="s">
        <v>1825</v>
      </c>
    </row>
    <row r="218">
      <c r="A218" s="483">
        <v>756.0</v>
      </c>
      <c r="B218" s="485" t="s">
        <v>1826</v>
      </c>
      <c r="C218" s="483" t="s">
        <v>1827</v>
      </c>
    </row>
    <row r="219">
      <c r="A219" s="483">
        <v>760.0</v>
      </c>
      <c r="B219" s="485" t="s">
        <v>1828</v>
      </c>
      <c r="C219" s="483" t="s">
        <v>1829</v>
      </c>
    </row>
    <row r="220">
      <c r="A220" s="483">
        <v>158.0</v>
      </c>
      <c r="B220" s="485" t="s">
        <v>1830</v>
      </c>
      <c r="C220" s="483" t="s">
        <v>1831</v>
      </c>
    </row>
    <row r="221">
      <c r="A221" s="483">
        <v>762.0</v>
      </c>
      <c r="B221" s="485" t="s">
        <v>1832</v>
      </c>
      <c r="C221" s="483" t="s">
        <v>1833</v>
      </c>
    </row>
    <row r="222">
      <c r="A222" s="483">
        <v>834.0</v>
      </c>
      <c r="B222" s="485" t="s">
        <v>1834</v>
      </c>
      <c r="C222" s="483" t="s">
        <v>1835</v>
      </c>
    </row>
    <row r="223">
      <c r="A223" s="483">
        <v>764.0</v>
      </c>
      <c r="B223" s="485" t="s">
        <v>1836</v>
      </c>
      <c r="C223" s="483" t="s">
        <v>1837</v>
      </c>
    </row>
    <row r="224">
      <c r="A224" s="483">
        <v>626.0</v>
      </c>
      <c r="B224" s="485" t="s">
        <v>1838</v>
      </c>
      <c r="C224" s="483" t="s">
        <v>1839</v>
      </c>
    </row>
    <row r="225">
      <c r="A225" s="483">
        <v>768.0</v>
      </c>
      <c r="B225" s="485" t="s">
        <v>1840</v>
      </c>
      <c r="C225" s="483" t="s">
        <v>1841</v>
      </c>
    </row>
    <row r="226">
      <c r="A226" s="483">
        <v>772.0</v>
      </c>
      <c r="B226" s="485" t="s">
        <v>1842</v>
      </c>
      <c r="C226" s="483" t="s">
        <v>1843</v>
      </c>
    </row>
    <row r="227">
      <c r="A227" s="483">
        <v>776.0</v>
      </c>
      <c r="B227" s="485" t="s">
        <v>1844</v>
      </c>
      <c r="C227" s="483" t="s">
        <v>1845</v>
      </c>
    </row>
    <row r="228">
      <c r="A228" s="483">
        <v>780.0</v>
      </c>
      <c r="B228" s="485" t="s">
        <v>1846</v>
      </c>
      <c r="C228" s="483" t="s">
        <v>1847</v>
      </c>
    </row>
    <row r="229">
      <c r="A229" s="483">
        <v>788.0</v>
      </c>
      <c r="B229" s="485" t="s">
        <v>1848</v>
      </c>
      <c r="C229" s="483" t="s">
        <v>1849</v>
      </c>
    </row>
    <row r="230">
      <c r="A230" s="483">
        <v>792.0</v>
      </c>
      <c r="B230" s="485" t="s">
        <v>1850</v>
      </c>
      <c r="C230" s="483" t="s">
        <v>1851</v>
      </c>
    </row>
    <row r="231">
      <c r="A231" s="483">
        <v>795.0</v>
      </c>
      <c r="B231" s="485" t="s">
        <v>1852</v>
      </c>
      <c r="C231" s="483" t="s">
        <v>1853</v>
      </c>
    </row>
    <row r="232">
      <c r="A232" s="483">
        <v>796.0</v>
      </c>
      <c r="B232" s="485" t="s">
        <v>1854</v>
      </c>
      <c r="C232" s="483" t="s">
        <v>1855</v>
      </c>
    </row>
    <row r="233">
      <c r="A233" s="483">
        <v>798.0</v>
      </c>
      <c r="B233" s="485" t="s">
        <v>1856</v>
      </c>
      <c r="C233" s="483" t="s">
        <v>1857</v>
      </c>
    </row>
    <row r="234">
      <c r="A234" s="483">
        <v>800.0</v>
      </c>
      <c r="B234" s="485" t="s">
        <v>1858</v>
      </c>
      <c r="C234" s="483" t="s">
        <v>1859</v>
      </c>
    </row>
    <row r="235">
      <c r="A235" s="483">
        <v>804.0</v>
      </c>
      <c r="B235" s="485" t="s">
        <v>1860</v>
      </c>
      <c r="C235" s="483" t="s">
        <v>1861</v>
      </c>
    </row>
    <row r="236">
      <c r="A236" s="483">
        <v>784.0</v>
      </c>
      <c r="B236" s="485" t="s">
        <v>1862</v>
      </c>
      <c r="C236" s="483" t="s">
        <v>1863</v>
      </c>
    </row>
    <row r="237">
      <c r="A237" s="483">
        <v>826.0</v>
      </c>
      <c r="B237" s="485" t="s">
        <v>1864</v>
      </c>
      <c r="C237" s="483" t="s">
        <v>1865</v>
      </c>
    </row>
    <row r="238">
      <c r="A238" s="483">
        <v>840.0</v>
      </c>
      <c r="B238" s="485" t="s">
        <v>1866</v>
      </c>
      <c r="C238" s="483" t="s">
        <v>1867</v>
      </c>
    </row>
    <row r="239">
      <c r="A239" s="483">
        <v>581.0</v>
      </c>
      <c r="B239" s="485" t="s">
        <v>1868</v>
      </c>
      <c r="C239" s="483" t="s">
        <v>1869</v>
      </c>
    </row>
    <row r="240">
      <c r="A240" s="483">
        <v>858.0</v>
      </c>
      <c r="B240" s="485" t="s">
        <v>1870</v>
      </c>
      <c r="C240" s="483" t="s">
        <v>1871</v>
      </c>
    </row>
    <row r="241">
      <c r="A241" s="483">
        <v>860.0</v>
      </c>
      <c r="B241" s="485" t="s">
        <v>1872</v>
      </c>
      <c r="C241" s="483" t="s">
        <v>1873</v>
      </c>
    </row>
    <row r="242">
      <c r="A242" s="483">
        <v>548.0</v>
      </c>
      <c r="B242" s="485" t="s">
        <v>1874</v>
      </c>
      <c r="C242" s="483" t="s">
        <v>1875</v>
      </c>
    </row>
    <row r="243">
      <c r="A243" s="483">
        <v>862.0</v>
      </c>
      <c r="B243" s="485" t="s">
        <v>1876</v>
      </c>
      <c r="C243" s="483" t="s">
        <v>1877</v>
      </c>
    </row>
    <row r="244">
      <c r="A244" s="483">
        <v>704.0</v>
      </c>
      <c r="B244" s="485" t="s">
        <v>1878</v>
      </c>
      <c r="C244" s="483" t="s">
        <v>1879</v>
      </c>
    </row>
    <row r="245">
      <c r="A245" s="483">
        <v>92.0</v>
      </c>
      <c r="B245" s="485" t="s">
        <v>1880</v>
      </c>
      <c r="C245" s="483" t="s">
        <v>1881</v>
      </c>
    </row>
    <row r="246">
      <c r="A246" s="483">
        <v>850.0</v>
      </c>
      <c r="B246" s="485" t="s">
        <v>1882</v>
      </c>
      <c r="C246" s="483" t="s">
        <v>1883</v>
      </c>
    </row>
    <row r="247">
      <c r="A247" s="483">
        <v>876.0</v>
      </c>
      <c r="B247" s="485" t="s">
        <v>1884</v>
      </c>
      <c r="C247" s="483" t="s">
        <v>1885</v>
      </c>
    </row>
    <row r="248">
      <c r="A248" s="483">
        <v>732.0</v>
      </c>
      <c r="B248" s="485" t="s">
        <v>1886</v>
      </c>
      <c r="C248" s="483" t="s">
        <v>1887</v>
      </c>
    </row>
    <row r="249">
      <c r="A249" s="483">
        <v>887.0</v>
      </c>
      <c r="B249" s="485" t="s">
        <v>1888</v>
      </c>
      <c r="C249" s="483" t="s">
        <v>1889</v>
      </c>
    </row>
    <row r="250">
      <c r="A250" s="483">
        <v>894.0</v>
      </c>
      <c r="B250" s="485" t="s">
        <v>1890</v>
      </c>
      <c r="C250" s="483" t="s">
        <v>1891</v>
      </c>
    </row>
    <row r="251">
      <c r="A251" s="483">
        <v>716.0</v>
      </c>
      <c r="B251" s="485" t="s">
        <v>1892</v>
      </c>
      <c r="C251" s="483" t="s">
        <v>1893</v>
      </c>
    </row>
  </sheetData>
  <mergeCells count="1">
    <mergeCell ref="A1:C1"/>
  </mergeCells>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8.0"/>
    <col customWidth="1" min="2" max="2" width="29.57"/>
    <col customWidth="1" min="3" max="4" width="50.0"/>
  </cols>
  <sheetData>
    <row r="1" ht="30.0" customHeight="1">
      <c r="A1" s="476" t="s">
        <v>988</v>
      </c>
      <c r="B1" s="478"/>
      <c r="C1" s="478"/>
      <c r="D1" s="480"/>
    </row>
    <row r="2" ht="22.5" hidden="1" customHeight="1">
      <c r="A2" s="481"/>
      <c r="B2" s="481"/>
      <c r="C2" s="481"/>
      <c r="D2" s="482"/>
    </row>
    <row r="3" ht="22.5" customHeight="1">
      <c r="A3" s="481" t="s">
        <v>992</v>
      </c>
      <c r="B3" s="481" t="s">
        <v>31</v>
      </c>
      <c r="C3" s="481" t="s">
        <v>2</v>
      </c>
      <c r="D3" s="482"/>
    </row>
    <row r="4" ht="18.0" customHeight="1">
      <c r="A4" s="484" t="s">
        <v>993</v>
      </c>
      <c r="B4" s="486" t="s">
        <v>995</v>
      </c>
      <c r="C4" s="486" t="s">
        <v>998</v>
      </c>
      <c r="D4" s="488"/>
    </row>
    <row r="5" ht="18.0" customHeight="1">
      <c r="A5" s="484" t="s">
        <v>999</v>
      </c>
      <c r="B5" s="486" t="s">
        <v>1000</v>
      </c>
      <c r="C5" s="486" t="s">
        <v>1001</v>
      </c>
      <c r="D5" s="488"/>
    </row>
    <row r="6" ht="18.0" customHeight="1">
      <c r="A6" s="489" t="s">
        <v>1005</v>
      </c>
      <c r="B6" s="488"/>
      <c r="C6" s="488"/>
      <c r="D6" s="486"/>
    </row>
    <row r="7" ht="18.0" customHeight="1">
      <c r="A7" s="488" t="s">
        <v>1009</v>
      </c>
      <c r="B7" s="488"/>
      <c r="C7" s="488"/>
      <c r="D7" s="486"/>
    </row>
    <row r="8" ht="18.0" customHeight="1">
      <c r="A8" s="490" t="s">
        <v>1010</v>
      </c>
      <c r="B8" s="486" t="s">
        <v>1014</v>
      </c>
      <c r="C8" s="486"/>
      <c r="D8" s="486"/>
    </row>
    <row r="9" ht="18.0" customHeight="1">
      <c r="A9" s="486" t="s">
        <v>1010</v>
      </c>
      <c r="B9" s="486" t="s">
        <v>1015</v>
      </c>
      <c r="C9" s="486" t="s">
        <v>1017</v>
      </c>
      <c r="D9" s="486"/>
    </row>
    <row r="10" ht="18.0" customHeight="1">
      <c r="A10" s="486" t="s">
        <v>1020</v>
      </c>
      <c r="B10" s="486" t="s">
        <v>1021</v>
      </c>
      <c r="C10" s="486" t="s">
        <v>1022</v>
      </c>
      <c r="D10" s="486"/>
    </row>
    <row r="11" ht="18.0" customHeight="1">
      <c r="A11" s="486" t="s">
        <v>1025</v>
      </c>
      <c r="B11" s="486"/>
      <c r="C11" s="486"/>
      <c r="D11" s="486"/>
    </row>
    <row r="12" ht="18.0" customHeight="1">
      <c r="A12" s="486" t="s">
        <v>111</v>
      </c>
      <c r="B12" s="486" t="s">
        <v>1027</v>
      </c>
      <c r="C12" s="486" t="s">
        <v>1028</v>
      </c>
      <c r="D12" s="486"/>
    </row>
    <row r="13" ht="18.0" customHeight="1">
      <c r="A13" s="486" t="s">
        <v>1032</v>
      </c>
      <c r="B13" s="486" t="s">
        <v>1033</v>
      </c>
      <c r="C13" s="486" t="s">
        <v>1034</v>
      </c>
      <c r="D13" s="486"/>
    </row>
    <row r="14" ht="18.0" customHeight="1">
      <c r="A14" s="486" t="s">
        <v>1036</v>
      </c>
      <c r="B14" s="486" t="s">
        <v>1038</v>
      </c>
      <c r="C14" s="486" t="s">
        <v>1039</v>
      </c>
      <c r="D14" s="486"/>
    </row>
    <row r="15" ht="18.0" customHeight="1">
      <c r="A15" s="486" t="s">
        <v>1041</v>
      </c>
      <c r="B15" s="486" t="s">
        <v>1042</v>
      </c>
      <c r="C15" s="486"/>
      <c r="D15" s="486"/>
    </row>
    <row r="16" ht="18.0" customHeight="1">
      <c r="A16" s="486" t="s">
        <v>1046</v>
      </c>
      <c r="B16" s="486" t="s">
        <v>1047</v>
      </c>
      <c r="C16" s="486" t="s">
        <v>1048</v>
      </c>
      <c r="D16" s="486"/>
    </row>
    <row r="17" ht="18.0" customHeight="1">
      <c r="A17" s="486" t="s">
        <v>1050</v>
      </c>
      <c r="B17" s="486" t="s">
        <v>1051</v>
      </c>
      <c r="C17" s="486" t="s">
        <v>1052</v>
      </c>
      <c r="D17" s="486"/>
    </row>
    <row r="18" ht="18.0" customHeight="1">
      <c r="A18" s="486" t="s">
        <v>1055</v>
      </c>
      <c r="B18" s="486" t="s">
        <v>1057</v>
      </c>
      <c r="C18" s="486" t="s">
        <v>1058</v>
      </c>
      <c r="D18" s="488"/>
    </row>
    <row r="19" ht="18.0" customHeight="1" outlineLevel="1">
      <c r="A19" s="486" t="s">
        <v>1059</v>
      </c>
      <c r="B19" s="486" t="s">
        <v>1061</v>
      </c>
      <c r="C19" s="486" t="s">
        <v>1063</v>
      </c>
      <c r="D19" s="488"/>
    </row>
    <row r="20" ht="18.0" customHeight="1" outlineLevel="1">
      <c r="A20" s="488" t="s">
        <v>1065</v>
      </c>
      <c r="B20" s="488"/>
      <c r="C20" s="488"/>
      <c r="D20" s="488"/>
    </row>
    <row r="21" ht="18.0" customHeight="1" outlineLevel="1">
      <c r="A21" s="488" t="s">
        <v>1069</v>
      </c>
      <c r="B21" s="488"/>
      <c r="C21" s="488"/>
      <c r="D21" s="489"/>
    </row>
    <row r="22" ht="18.0" customHeight="1" outlineLevel="1">
      <c r="A22" s="488" t="s">
        <v>1072</v>
      </c>
      <c r="B22" s="488"/>
      <c r="C22" s="488"/>
      <c r="D22" s="489"/>
    </row>
    <row r="23" ht="18.0" customHeight="1" outlineLevel="1">
      <c r="A23" s="489" t="s">
        <v>1074</v>
      </c>
      <c r="B23" s="489"/>
      <c r="C23" s="489"/>
      <c r="D23" s="489"/>
    </row>
    <row r="24" ht="18.0" customHeight="1" outlineLevel="1">
      <c r="A24" s="489" t="s">
        <v>1078</v>
      </c>
      <c r="B24" s="489"/>
      <c r="C24" s="489"/>
      <c r="D24" s="489"/>
    </row>
    <row r="25" ht="18.0" customHeight="1" outlineLevel="1">
      <c r="A25" s="489" t="s">
        <v>1079</v>
      </c>
      <c r="B25" s="489"/>
      <c r="C25" s="489"/>
      <c r="D25" s="488"/>
    </row>
    <row r="26" ht="18.0" customHeight="1" outlineLevel="1">
      <c r="A26" s="489" t="s">
        <v>1083</v>
      </c>
      <c r="B26" s="489"/>
      <c r="C26" s="489"/>
      <c r="D26" s="488"/>
    </row>
    <row r="27" ht="18.0" customHeight="1" outlineLevel="1">
      <c r="A27" s="488" t="s">
        <v>1086</v>
      </c>
      <c r="B27" s="488"/>
      <c r="C27" s="488"/>
      <c r="D27" s="486"/>
    </row>
    <row r="28" ht="18.0" customHeight="1" outlineLevel="1">
      <c r="A28" s="488" t="s">
        <v>1088</v>
      </c>
      <c r="B28" s="488"/>
      <c r="C28" s="488"/>
      <c r="D28" s="489"/>
    </row>
    <row r="29" ht="18.0" customHeight="1" outlineLevel="1">
      <c r="A29" s="486" t="s">
        <v>1092</v>
      </c>
      <c r="B29" s="486"/>
      <c r="C29" s="486"/>
      <c r="D29" s="488"/>
    </row>
    <row r="30" ht="18.0" customHeight="1" outlineLevel="1">
      <c r="A30" s="489" t="s">
        <v>1093</v>
      </c>
      <c r="B30" s="489"/>
      <c r="C30" s="489"/>
      <c r="D30" s="486"/>
    </row>
    <row r="31" ht="18.0" customHeight="1" outlineLevel="1">
      <c r="A31" s="486" t="s">
        <v>1097</v>
      </c>
      <c r="B31" s="486" t="s">
        <v>1098</v>
      </c>
      <c r="C31" s="488"/>
      <c r="D31" s="488"/>
    </row>
    <row r="32" ht="18.0" customHeight="1" outlineLevel="1">
      <c r="A32" s="486" t="s">
        <v>1102</v>
      </c>
      <c r="B32" s="486"/>
      <c r="C32" s="486"/>
      <c r="D32" s="488"/>
    </row>
    <row r="33" ht="18.0" customHeight="1" outlineLevel="1">
      <c r="A33" s="488" t="s">
        <v>1104</v>
      </c>
      <c r="B33" s="488"/>
      <c r="C33" s="488"/>
      <c r="D33" s="488"/>
    </row>
    <row r="34" ht="18.0" customHeight="1" outlineLevel="1">
      <c r="A34" s="488" t="s">
        <v>1107</v>
      </c>
      <c r="B34" s="488"/>
      <c r="C34" s="488"/>
      <c r="D34" s="486"/>
    </row>
    <row r="35" ht="18.0" customHeight="1" outlineLevel="1">
      <c r="A35" s="488" t="s">
        <v>1111</v>
      </c>
      <c r="B35" s="488"/>
      <c r="C35" s="488"/>
      <c r="D35" s="486"/>
    </row>
    <row r="36" ht="18.0" customHeight="1" outlineLevel="1">
      <c r="A36" s="486" t="s">
        <v>1114</v>
      </c>
      <c r="B36" s="486" t="s">
        <v>1116</v>
      </c>
      <c r="C36" s="486"/>
      <c r="D36" s="488"/>
    </row>
    <row r="37" ht="18.0" customHeight="1" outlineLevel="1">
      <c r="A37" s="486" t="s">
        <v>1117</v>
      </c>
      <c r="B37" s="486" t="s">
        <v>1118</v>
      </c>
      <c r="C37" s="486" t="s">
        <v>1119</v>
      </c>
      <c r="D37" s="488"/>
    </row>
    <row r="38" ht="18.0" customHeight="1" outlineLevel="1">
      <c r="A38" s="486" t="s">
        <v>1123</v>
      </c>
      <c r="B38" s="488"/>
      <c r="C38" s="488"/>
      <c r="D38" s="488"/>
    </row>
    <row r="39" ht="18.0" customHeight="1" outlineLevel="1">
      <c r="A39" s="486" t="s">
        <v>1127</v>
      </c>
      <c r="B39" s="488"/>
      <c r="C39" s="488"/>
      <c r="D39" s="488"/>
    </row>
    <row r="40" outlineLevel="1">
      <c r="A40" s="489" t="s">
        <v>785</v>
      </c>
      <c r="B40" s="486" t="s">
        <v>1129</v>
      </c>
      <c r="C40" s="488"/>
      <c r="D40" s="488"/>
    </row>
    <row r="41" ht="18.0" customHeight="1" outlineLevel="1">
      <c r="A41" s="489" t="s">
        <v>1132</v>
      </c>
      <c r="B41" s="488"/>
      <c r="C41" s="488"/>
      <c r="D41" s="486"/>
    </row>
    <row r="42" ht="18.0" customHeight="1" outlineLevel="1">
      <c r="A42" s="489" t="s">
        <v>1136</v>
      </c>
      <c r="B42" s="488"/>
      <c r="C42" s="488"/>
      <c r="D42" s="486"/>
    </row>
    <row r="43" ht="18.0" customHeight="1" outlineLevel="1">
      <c r="A43" s="486" t="s">
        <v>1138</v>
      </c>
      <c r="B43" s="486" t="s">
        <v>1140</v>
      </c>
      <c r="C43" s="486" t="s">
        <v>1142</v>
      </c>
      <c r="D43" s="488"/>
    </row>
    <row r="44" ht="18.0" customHeight="1" outlineLevel="1">
      <c r="A44" s="486" t="s">
        <v>1143</v>
      </c>
      <c r="B44" s="486" t="s">
        <v>1145</v>
      </c>
      <c r="C44" s="486" t="s">
        <v>1147</v>
      </c>
      <c r="D44" s="486"/>
    </row>
    <row r="45" ht="18.0" customHeight="1" outlineLevel="1">
      <c r="A45" s="486" t="s">
        <v>98</v>
      </c>
      <c r="B45" s="486" t="s">
        <v>1149</v>
      </c>
      <c r="C45" s="488"/>
      <c r="D45" s="489"/>
    </row>
    <row r="46" ht="18.0" customHeight="1" outlineLevel="1">
      <c r="A46" s="486" t="s">
        <v>1153</v>
      </c>
      <c r="B46" s="486" t="s">
        <v>1154</v>
      </c>
      <c r="C46" s="486" t="s">
        <v>1155</v>
      </c>
      <c r="D46" s="489"/>
    </row>
    <row r="47" ht="18.0" customHeight="1" outlineLevel="1">
      <c r="A47" s="486" t="s">
        <v>1159</v>
      </c>
      <c r="B47" s="486" t="s">
        <v>1160</v>
      </c>
      <c r="C47" s="486" t="s">
        <v>1161</v>
      </c>
      <c r="D47" s="488"/>
    </row>
    <row r="48" ht="18.0" customHeight="1" outlineLevel="1">
      <c r="A48" s="489" t="s">
        <v>1163</v>
      </c>
      <c r="B48" s="489"/>
      <c r="C48" s="489"/>
      <c r="D48" s="488"/>
    </row>
    <row r="49" ht="18.0" customHeight="1" outlineLevel="1">
      <c r="A49" s="488" t="s">
        <v>1166</v>
      </c>
      <c r="B49" s="489"/>
      <c r="C49" s="489"/>
      <c r="D49" s="486"/>
    </row>
    <row r="50" ht="18.0" customHeight="1" outlineLevel="1">
      <c r="A50" s="488" t="s">
        <v>1170</v>
      </c>
      <c r="B50" s="488"/>
      <c r="C50" s="488"/>
      <c r="D50" s="488"/>
    </row>
    <row r="51" ht="18.0" customHeight="1" outlineLevel="1">
      <c r="A51" s="488" t="s">
        <v>1174</v>
      </c>
      <c r="B51" s="488"/>
      <c r="C51" s="488"/>
      <c r="D51" s="486"/>
    </row>
    <row r="52" ht="18.0" customHeight="1" outlineLevel="1">
      <c r="A52" s="486" t="s">
        <v>1175</v>
      </c>
      <c r="B52" s="486" t="s">
        <v>1177</v>
      </c>
      <c r="C52" s="486" t="s">
        <v>1179</v>
      </c>
      <c r="D52" s="486"/>
    </row>
    <row r="53" ht="18.0" customHeight="1" outlineLevel="1">
      <c r="A53" s="488" t="s">
        <v>1181</v>
      </c>
      <c r="B53" s="488"/>
      <c r="C53" s="488"/>
      <c r="D53" s="488"/>
    </row>
    <row r="54" ht="18.0" customHeight="1" outlineLevel="1">
      <c r="A54" s="486" t="s">
        <v>1185</v>
      </c>
      <c r="B54" s="486" t="s">
        <v>1186</v>
      </c>
      <c r="C54" s="486" t="s">
        <v>1187</v>
      </c>
      <c r="D54" s="486"/>
    </row>
    <row r="55" ht="18.0" customHeight="1" outlineLevel="1">
      <c r="A55" s="486" t="s">
        <v>1191</v>
      </c>
      <c r="B55" s="486" t="s">
        <v>1192</v>
      </c>
      <c r="C55" s="486" t="s">
        <v>1193</v>
      </c>
      <c r="D55" s="486"/>
    </row>
    <row r="56" ht="18.0" customHeight="1" outlineLevel="1">
      <c r="A56" s="489" t="s">
        <v>1197</v>
      </c>
      <c r="B56" s="488"/>
      <c r="C56" s="488"/>
      <c r="D56" s="486"/>
    </row>
    <row r="57" ht="18.0" customHeight="1" outlineLevel="1">
      <c r="A57" s="486" t="s">
        <v>1199</v>
      </c>
      <c r="B57" s="486" t="s">
        <v>1201</v>
      </c>
      <c r="C57" s="486" t="s">
        <v>1203</v>
      </c>
      <c r="D57" s="488"/>
    </row>
    <row r="58" ht="18.0" customHeight="1" outlineLevel="1">
      <c r="A58" s="486" t="s">
        <v>1204</v>
      </c>
      <c r="B58" s="486" t="s">
        <v>1205</v>
      </c>
      <c r="C58" s="486" t="s">
        <v>1207</v>
      </c>
      <c r="D58" s="486"/>
    </row>
    <row r="59" ht="18.0" customHeight="1" outlineLevel="1">
      <c r="A59" s="486" t="s">
        <v>1210</v>
      </c>
      <c r="B59" s="486" t="s">
        <v>1211</v>
      </c>
      <c r="C59" s="486" t="s">
        <v>1212</v>
      </c>
      <c r="D59" s="488"/>
    </row>
    <row r="60" ht="18.0" customHeight="1" outlineLevel="1">
      <c r="A60" s="489" t="s">
        <v>1216</v>
      </c>
      <c r="B60" s="489" t="s">
        <v>1217</v>
      </c>
      <c r="C60" s="493"/>
      <c r="D60" s="486"/>
    </row>
    <row r="61" ht="18.0" customHeight="1" outlineLevel="1">
      <c r="A61" s="489" t="s">
        <v>1221</v>
      </c>
      <c r="B61" s="486" t="s">
        <v>1222</v>
      </c>
      <c r="C61" s="488"/>
      <c r="D61" s="489"/>
    </row>
    <row r="62" ht="18.0" customHeight="1" outlineLevel="1">
      <c r="A62" s="489" t="s">
        <v>1226</v>
      </c>
      <c r="B62" s="486" t="s">
        <v>1227</v>
      </c>
      <c r="C62" s="486" t="s">
        <v>1228</v>
      </c>
      <c r="D62" s="489"/>
    </row>
    <row r="63" ht="18.0" customHeight="1" outlineLevel="1">
      <c r="A63" s="489" t="s">
        <v>1232</v>
      </c>
      <c r="B63" s="488"/>
      <c r="C63" s="488"/>
      <c r="D63" s="488"/>
    </row>
    <row r="64" ht="18.0" customHeight="1" outlineLevel="1">
      <c r="A64" s="489" t="s">
        <v>1236</v>
      </c>
      <c r="B64" s="489" t="s">
        <v>1237</v>
      </c>
      <c r="C64" s="493" t="s">
        <v>1238</v>
      </c>
      <c r="D64" s="488"/>
    </row>
    <row r="65" ht="18.0" customHeight="1" outlineLevel="1">
      <c r="A65" s="489" t="s">
        <v>1242</v>
      </c>
      <c r="B65" s="489" t="s">
        <v>1243</v>
      </c>
      <c r="C65" s="493" t="s">
        <v>1244</v>
      </c>
      <c r="D65" s="486"/>
    </row>
    <row r="66" ht="18.0" customHeight="1" outlineLevel="1">
      <c r="A66" s="486" t="s">
        <v>107</v>
      </c>
      <c r="B66" s="486" t="s">
        <v>1248</v>
      </c>
      <c r="C66" s="486"/>
      <c r="D66" s="486"/>
    </row>
    <row r="67" ht="18.0" customHeight="1" outlineLevel="1">
      <c r="A67" s="488" t="s">
        <v>1249</v>
      </c>
      <c r="B67" s="489"/>
      <c r="C67" s="489"/>
      <c r="D67" s="486"/>
    </row>
    <row r="68" ht="18.0" customHeight="1" outlineLevel="1">
      <c r="A68" s="488" t="s">
        <v>1253</v>
      </c>
      <c r="B68" s="489"/>
      <c r="C68" s="489"/>
      <c r="D68" s="486"/>
    </row>
    <row r="69" ht="18.0" customHeight="1" outlineLevel="1">
      <c r="A69" s="488" t="s">
        <v>1257</v>
      </c>
      <c r="B69" s="488"/>
      <c r="C69" s="488"/>
      <c r="D69" s="486"/>
    </row>
    <row r="70" ht="18.0" customHeight="1">
      <c r="A70" s="488" t="s">
        <v>1259</v>
      </c>
      <c r="B70" s="488"/>
      <c r="C70" s="488"/>
      <c r="D70" s="486"/>
    </row>
    <row r="71" ht="18.0" customHeight="1">
      <c r="A71" s="486" t="s">
        <v>1262</v>
      </c>
      <c r="B71" s="486" t="s">
        <v>1263</v>
      </c>
      <c r="C71" s="486" t="s">
        <v>1264</v>
      </c>
      <c r="D71" s="486"/>
    </row>
    <row r="72" ht="18.0" customHeight="1">
      <c r="A72" s="486" t="s">
        <v>1268</v>
      </c>
      <c r="B72" s="486" t="s">
        <v>1269</v>
      </c>
      <c r="C72" s="486" t="s">
        <v>1270</v>
      </c>
      <c r="D72" s="486"/>
    </row>
    <row r="73" ht="18.0" customHeight="1">
      <c r="A73" s="486" t="s">
        <v>1274</v>
      </c>
      <c r="B73" s="486" t="s">
        <v>1275</v>
      </c>
      <c r="C73" s="486" t="s">
        <v>1276</v>
      </c>
      <c r="D73" s="488"/>
    </row>
    <row r="74" ht="18.0" customHeight="1">
      <c r="A74" s="486" t="s">
        <v>1279</v>
      </c>
      <c r="B74" s="486" t="s">
        <v>1281</v>
      </c>
      <c r="C74" s="486" t="s">
        <v>1282</v>
      </c>
      <c r="D74" s="488"/>
    </row>
    <row r="75" ht="18.0" customHeight="1">
      <c r="A75" s="486" t="s">
        <v>1283</v>
      </c>
      <c r="B75" s="486" t="s">
        <v>1285</v>
      </c>
      <c r="C75" s="486" t="s">
        <v>1287</v>
      </c>
      <c r="D75" s="488"/>
    </row>
    <row r="76" ht="18.0" customHeight="1">
      <c r="A76" s="486" t="s">
        <v>1289</v>
      </c>
      <c r="B76" s="486" t="s">
        <v>1290</v>
      </c>
      <c r="C76" s="486" t="s">
        <v>1291</v>
      </c>
      <c r="D76" s="488"/>
    </row>
    <row r="77" ht="18.0" customHeight="1">
      <c r="A77" s="486" t="s">
        <v>1295</v>
      </c>
      <c r="B77" s="486" t="s">
        <v>1296</v>
      </c>
      <c r="C77" s="486" t="s">
        <v>80</v>
      </c>
      <c r="D77" s="488"/>
    </row>
    <row r="78" ht="18.0" customHeight="1">
      <c r="A78" s="486" t="s">
        <v>1300</v>
      </c>
      <c r="B78" s="486" t="s">
        <v>1301</v>
      </c>
      <c r="C78" s="486" t="s">
        <v>1302</v>
      </c>
      <c r="D78" s="486"/>
    </row>
    <row r="79" ht="18.0" customHeight="1">
      <c r="A79" s="488" t="s">
        <v>1306</v>
      </c>
      <c r="B79" s="488"/>
      <c r="C79" s="488"/>
      <c r="D79" s="488"/>
    </row>
    <row r="80" ht="18.0" customHeight="1">
      <c r="A80" s="486" t="s">
        <v>1307</v>
      </c>
      <c r="B80" s="486" t="s">
        <v>1308</v>
      </c>
      <c r="C80" s="488"/>
      <c r="D80" s="488"/>
    </row>
    <row r="81" ht="18.0" customHeight="1">
      <c r="A81" s="488" t="s">
        <v>1312</v>
      </c>
      <c r="B81" s="488"/>
      <c r="C81" s="488"/>
      <c r="D81" s="488"/>
    </row>
    <row r="82" ht="18.0" customHeight="1">
      <c r="A82" s="488" t="s">
        <v>1314</v>
      </c>
      <c r="B82" s="488"/>
      <c r="C82" s="488"/>
      <c r="D82" s="489"/>
    </row>
    <row r="83" ht="18.0" customHeight="1">
      <c r="A83" s="489" t="s">
        <v>1317</v>
      </c>
      <c r="B83" s="488"/>
      <c r="C83" s="488"/>
      <c r="D83" s="489"/>
    </row>
    <row r="84" ht="18.0" customHeight="1" outlineLevel="1">
      <c r="A84" s="486" t="s">
        <v>1321</v>
      </c>
      <c r="B84" s="486" t="s">
        <v>1322</v>
      </c>
      <c r="C84" s="486" t="s">
        <v>1323</v>
      </c>
      <c r="D84" s="489"/>
    </row>
    <row r="85" ht="18.0" customHeight="1" outlineLevel="1">
      <c r="A85" s="489" t="s">
        <v>1321</v>
      </c>
      <c r="B85" s="488"/>
      <c r="C85" s="488"/>
      <c r="D85" s="486"/>
    </row>
    <row r="86" ht="18.0" customHeight="1" outlineLevel="1">
      <c r="A86" s="489" t="s">
        <v>1327</v>
      </c>
      <c r="B86" s="488"/>
      <c r="C86" s="488"/>
      <c r="D86" s="488"/>
    </row>
    <row r="87" ht="18.0" customHeight="1" outlineLevel="1">
      <c r="A87" s="489" t="s">
        <v>1331</v>
      </c>
      <c r="B87" s="488"/>
      <c r="C87" s="488"/>
      <c r="D87" s="486"/>
    </row>
    <row r="88" ht="18.0" customHeight="1" outlineLevel="1">
      <c r="A88" s="489" t="s">
        <v>1335</v>
      </c>
      <c r="B88" s="489"/>
      <c r="C88" s="489"/>
      <c r="D88" s="486"/>
    </row>
    <row r="89" ht="18.0" customHeight="1" outlineLevel="1">
      <c r="A89" s="488" t="s">
        <v>1338</v>
      </c>
      <c r="B89" s="489"/>
      <c r="C89" s="489"/>
      <c r="D89" s="486"/>
    </row>
    <row r="90" ht="18.0" customHeight="1" outlineLevel="1">
      <c r="A90" s="488" t="s">
        <v>1340</v>
      </c>
      <c r="B90" s="489"/>
      <c r="C90" s="489"/>
      <c r="D90" s="489"/>
    </row>
    <row r="91" ht="18.0" customHeight="1" outlineLevel="1">
      <c r="A91" s="489" t="s">
        <v>1344</v>
      </c>
      <c r="B91" s="486" t="s">
        <v>1345</v>
      </c>
      <c r="C91" s="486"/>
      <c r="D91" s="488"/>
    </row>
    <row r="92" ht="18.0" customHeight="1" outlineLevel="1">
      <c r="A92" s="486" t="s">
        <v>858</v>
      </c>
      <c r="B92" s="486" t="s">
        <v>1349</v>
      </c>
      <c r="C92" s="488"/>
      <c r="D92" s="489"/>
    </row>
    <row r="93" ht="18.0" customHeight="1" outlineLevel="1">
      <c r="A93" s="489" t="s">
        <v>1352</v>
      </c>
      <c r="B93" s="489" t="s">
        <v>1354</v>
      </c>
      <c r="C93" s="493" t="s">
        <v>1355</v>
      </c>
      <c r="D93" s="489"/>
    </row>
    <row r="94" ht="18.0" customHeight="1" outlineLevel="1">
      <c r="A94" s="486" t="s">
        <v>128</v>
      </c>
      <c r="B94" s="486" t="s">
        <v>1357</v>
      </c>
      <c r="C94" s="486"/>
      <c r="D94" s="489"/>
    </row>
    <row r="95" ht="18.0" customHeight="1" outlineLevel="1">
      <c r="A95" s="486" t="s">
        <v>1360</v>
      </c>
      <c r="B95" s="486" t="s">
        <v>1361</v>
      </c>
      <c r="C95" s="486" t="s">
        <v>1362</v>
      </c>
      <c r="D95" s="489"/>
    </row>
    <row r="96" ht="18.0" customHeight="1" outlineLevel="1">
      <c r="A96" s="486" t="s">
        <v>1366</v>
      </c>
      <c r="B96" s="486" t="s">
        <v>1367</v>
      </c>
      <c r="C96" s="486" t="s">
        <v>1323</v>
      </c>
      <c r="D96" s="489"/>
    </row>
    <row r="97" ht="18.0" customHeight="1" outlineLevel="1">
      <c r="A97" s="488" t="s">
        <v>1370</v>
      </c>
      <c r="B97" s="489"/>
      <c r="C97" s="489"/>
      <c r="D97" s="489"/>
    </row>
    <row r="98" ht="18.0" customHeight="1" outlineLevel="1">
      <c r="A98" s="489" t="s">
        <v>1372</v>
      </c>
      <c r="B98" s="488"/>
      <c r="C98" s="488"/>
      <c r="D98" s="486"/>
    </row>
    <row r="99" ht="18.0" customHeight="1" outlineLevel="1">
      <c r="A99" s="489" t="s">
        <v>1376</v>
      </c>
      <c r="B99" s="489"/>
      <c r="C99" s="489"/>
      <c r="D99" s="486"/>
    </row>
    <row r="100" ht="18.0" customHeight="1" outlineLevel="1">
      <c r="A100" s="486" t="s">
        <v>1377</v>
      </c>
      <c r="B100" s="486" t="s">
        <v>1378</v>
      </c>
      <c r="C100" s="486" t="s">
        <v>1379</v>
      </c>
      <c r="D100" s="486"/>
    </row>
    <row r="101" ht="18.0" customHeight="1" outlineLevel="1">
      <c r="A101" s="489" t="s">
        <v>1383</v>
      </c>
      <c r="B101" s="488"/>
      <c r="C101" s="488"/>
      <c r="D101" s="486"/>
    </row>
    <row r="102" ht="18.0" customHeight="1" outlineLevel="1">
      <c r="A102" s="488" t="s">
        <v>1384</v>
      </c>
      <c r="B102" s="488"/>
      <c r="C102" s="488"/>
      <c r="D102" s="488"/>
    </row>
    <row r="103" ht="18.0" customHeight="1" outlineLevel="1">
      <c r="A103" s="488" t="s">
        <v>1388</v>
      </c>
      <c r="B103" s="488"/>
      <c r="C103" s="488"/>
      <c r="D103" s="488"/>
    </row>
    <row r="104" ht="18.0" customHeight="1" outlineLevel="1">
      <c r="A104" s="486" t="s">
        <v>1392</v>
      </c>
      <c r="B104" s="486" t="s">
        <v>1393</v>
      </c>
      <c r="C104" s="486" t="s">
        <v>1394</v>
      </c>
      <c r="D104" s="488"/>
    </row>
    <row r="105" ht="18.0" customHeight="1" outlineLevel="1">
      <c r="A105" s="486" t="s">
        <v>1398</v>
      </c>
      <c r="B105" s="486" t="s">
        <v>1399</v>
      </c>
      <c r="C105" s="486" t="s">
        <v>1323</v>
      </c>
      <c r="D105" s="486"/>
    </row>
    <row r="106" ht="18.0" customHeight="1" outlineLevel="1">
      <c r="A106" s="486" t="s">
        <v>1402</v>
      </c>
      <c r="B106" s="486" t="s">
        <v>1404</v>
      </c>
      <c r="C106" s="486" t="s">
        <v>1323</v>
      </c>
      <c r="D106" s="486"/>
    </row>
    <row r="107" ht="18.0" customHeight="1" outlineLevel="1">
      <c r="A107" s="489" t="s">
        <v>1405</v>
      </c>
      <c r="B107" s="489"/>
      <c r="C107" s="489"/>
      <c r="D107" s="486"/>
    </row>
    <row r="108" ht="18.0" customHeight="1" outlineLevel="1">
      <c r="A108" s="489" t="s">
        <v>1409</v>
      </c>
      <c r="B108" s="488"/>
      <c r="C108" s="488"/>
      <c r="D108" s="489"/>
    </row>
    <row r="109" ht="18.0" customHeight="1" outlineLevel="1">
      <c r="A109" s="486" t="s">
        <v>1412</v>
      </c>
      <c r="B109" s="486" t="s">
        <v>1414</v>
      </c>
      <c r="C109" s="486" t="s">
        <v>1415</v>
      </c>
      <c r="D109" s="488"/>
    </row>
    <row r="110" ht="18.0" customHeight="1" outlineLevel="1">
      <c r="A110" s="486" t="s">
        <v>110</v>
      </c>
      <c r="B110" s="486" t="s">
        <v>1416</v>
      </c>
      <c r="C110" s="486" t="s">
        <v>1418</v>
      </c>
      <c r="D110" s="486"/>
    </row>
    <row r="111" ht="18.0" customHeight="1" outlineLevel="1">
      <c r="A111" s="486" t="s">
        <v>1421</v>
      </c>
      <c r="B111" s="486" t="s">
        <v>1422</v>
      </c>
      <c r="C111" s="486" t="s">
        <v>1423</v>
      </c>
      <c r="D111" s="486"/>
    </row>
    <row r="112" ht="18.0" customHeight="1" outlineLevel="1">
      <c r="A112" s="486" t="s">
        <v>1427</v>
      </c>
      <c r="B112" s="486" t="s">
        <v>1428</v>
      </c>
      <c r="C112" s="486" t="s">
        <v>1429</v>
      </c>
      <c r="D112" s="486"/>
    </row>
    <row r="113" ht="18.0" customHeight="1" outlineLevel="1">
      <c r="A113" s="486" t="s">
        <v>1432</v>
      </c>
      <c r="B113" s="486" t="s">
        <v>1434</v>
      </c>
      <c r="C113" s="486" t="s">
        <v>1435</v>
      </c>
      <c r="D113" s="486"/>
    </row>
    <row r="114" ht="18.0" customHeight="1" outlineLevel="1">
      <c r="A114" s="486" t="s">
        <v>1436</v>
      </c>
      <c r="B114" s="486" t="s">
        <v>1438</v>
      </c>
      <c r="C114" s="486" t="s">
        <v>1440</v>
      </c>
      <c r="D114" s="486"/>
    </row>
    <row r="115" ht="18.0" customHeight="1" outlineLevel="1">
      <c r="A115" s="486" t="s">
        <v>1442</v>
      </c>
      <c r="B115" s="486" t="s">
        <v>1443</v>
      </c>
      <c r="C115" s="486" t="s">
        <v>1444</v>
      </c>
      <c r="D115" s="486"/>
    </row>
    <row r="116" ht="18.0" customHeight="1" outlineLevel="1">
      <c r="A116" s="488" t="s">
        <v>1448</v>
      </c>
      <c r="B116" s="488"/>
      <c r="C116" s="488"/>
      <c r="D116" s="486"/>
    </row>
    <row r="117" ht="18.0" customHeight="1" outlineLevel="1">
      <c r="A117" s="489" t="s">
        <v>1450</v>
      </c>
      <c r="B117" s="488"/>
      <c r="C117" s="488"/>
      <c r="D117" s="488"/>
    </row>
    <row r="118" ht="18.0" customHeight="1">
      <c r="A118" s="486" t="s">
        <v>1453</v>
      </c>
      <c r="B118" s="486" t="s">
        <v>1454</v>
      </c>
      <c r="C118" s="486" t="s">
        <v>1455</v>
      </c>
      <c r="D118" s="488"/>
    </row>
    <row r="119" ht="18.0" customHeight="1">
      <c r="A119" s="489" t="s">
        <v>1459</v>
      </c>
      <c r="B119" s="489" t="s">
        <v>1460</v>
      </c>
      <c r="C119" s="493"/>
      <c r="D119" s="486"/>
    </row>
    <row r="120" ht="18.0" customHeight="1">
      <c r="A120" s="486" t="s">
        <v>1459</v>
      </c>
      <c r="B120" s="486" t="s">
        <v>1460</v>
      </c>
      <c r="C120" s="486" t="s">
        <v>1462</v>
      </c>
      <c r="D120" s="486"/>
    </row>
    <row r="121" ht="18.0" customHeight="1">
      <c r="A121" s="486" t="s">
        <v>1465</v>
      </c>
      <c r="B121" s="486" t="s">
        <v>1466</v>
      </c>
      <c r="C121" s="486" t="s">
        <v>1467</v>
      </c>
      <c r="D121" s="486"/>
    </row>
    <row r="122" ht="18.0" customHeight="1">
      <c r="A122" s="489" t="s">
        <v>1471</v>
      </c>
      <c r="B122" s="488"/>
      <c r="C122" s="488"/>
      <c r="D122" s="488"/>
    </row>
    <row r="123" ht="18.0" customHeight="1">
      <c r="A123" s="489" t="s">
        <v>1475</v>
      </c>
      <c r="B123" s="488"/>
      <c r="C123" s="488"/>
      <c r="D123" s="488"/>
    </row>
    <row r="124" ht="18.0" customHeight="1">
      <c r="A124" s="486" t="s">
        <v>1477</v>
      </c>
      <c r="B124" s="486" t="s">
        <v>1479</v>
      </c>
      <c r="C124" s="486" t="s">
        <v>1481</v>
      </c>
      <c r="D124" s="486"/>
    </row>
    <row r="125" ht="18.0" customHeight="1">
      <c r="A125" s="488"/>
      <c r="B125" s="488"/>
      <c r="C125" s="488"/>
      <c r="D125" s="488"/>
    </row>
    <row r="126" ht="18.0" customHeight="1">
      <c r="A126" s="488"/>
      <c r="B126" s="488"/>
      <c r="C126" s="488"/>
      <c r="D126" s="488"/>
    </row>
    <row r="127" ht="18.0" customHeight="1">
      <c r="A127" s="488"/>
      <c r="B127" s="488"/>
      <c r="C127" s="488"/>
      <c r="D127" s="488"/>
    </row>
    <row r="128" ht="18.0" customHeight="1">
      <c r="A128" s="488"/>
      <c r="B128" s="488"/>
      <c r="C128" s="488"/>
      <c r="D128" s="488"/>
    </row>
    <row r="129" ht="18.0" customHeight="1">
      <c r="A129" s="488"/>
      <c r="B129" s="488"/>
      <c r="C129" s="488"/>
      <c r="D129" s="488"/>
    </row>
    <row r="130" ht="18.0" customHeight="1">
      <c r="A130" s="488"/>
      <c r="B130" s="488"/>
      <c r="C130" s="488"/>
      <c r="D130" s="488"/>
    </row>
    <row r="131" ht="18.0" customHeight="1">
      <c r="A131" s="488"/>
      <c r="B131" s="488"/>
      <c r="C131" s="488"/>
      <c r="D131" s="488"/>
    </row>
    <row r="132" ht="18.0" customHeight="1">
      <c r="A132" s="488"/>
      <c r="B132" s="488"/>
      <c r="C132" s="488"/>
      <c r="D132" s="488"/>
    </row>
    <row r="133" ht="18.0" customHeight="1">
      <c r="A133" s="488"/>
      <c r="B133" s="488"/>
      <c r="C133" s="488"/>
      <c r="D133" s="488"/>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6.0"/>
    <col customWidth="1" min="2" max="2" width="60.57"/>
    <col customWidth="1" min="3" max="6" width="10.43"/>
    <col customWidth="1" min="7" max="7" width="23.0"/>
  </cols>
  <sheetData>
    <row r="1" ht="20.25" hidden="1" customHeight="1" outlineLevel="1">
      <c r="A1" s="4" t="s">
        <v>60</v>
      </c>
      <c r="B1" s="4" t="s">
        <v>61</v>
      </c>
      <c r="C1" s="4" t="s">
        <v>72</v>
      </c>
      <c r="D1" s="4" t="s">
        <v>73</v>
      </c>
      <c r="E1" s="71" t="s">
        <v>74</v>
      </c>
      <c r="F1" s="4" t="s">
        <v>77</v>
      </c>
      <c r="G1" s="2"/>
    </row>
    <row r="2" ht="37.5" customHeight="1" collapsed="1">
      <c r="A2" s="58" t="s">
        <v>78</v>
      </c>
      <c r="B2" s="73" t="s">
        <v>79</v>
      </c>
      <c r="C2" s="74"/>
      <c r="D2" s="74"/>
      <c r="E2" s="74"/>
      <c r="F2" s="75"/>
      <c r="G2" s="17" t="str">
        <f>HYPERLINK("https://www.bikalabs.com","Creative Commons BYSA
Bika Lab Systems")</f>
        <v>Creative Commons BYSA
Bika Lab Systems</v>
      </c>
    </row>
    <row r="3" ht="24.0" customHeight="1">
      <c r="A3" s="22" t="s">
        <v>64</v>
      </c>
      <c r="B3" s="22" t="s">
        <v>2</v>
      </c>
      <c r="C3" s="22" t="s">
        <v>80</v>
      </c>
      <c r="D3" s="22" t="s">
        <v>81</v>
      </c>
      <c r="E3" s="79" t="s">
        <v>82</v>
      </c>
      <c r="F3" s="22" t="s">
        <v>85</v>
      </c>
      <c r="G3" s="81"/>
    </row>
    <row r="4" ht="21.0" customHeight="1">
      <c r="A4" s="83" t="s">
        <v>88</v>
      </c>
      <c r="B4" s="86" t="s">
        <v>95</v>
      </c>
      <c r="C4" s="87">
        <v>1.0</v>
      </c>
      <c r="D4" s="87" t="s">
        <v>98</v>
      </c>
      <c r="E4" s="89">
        <v>250.0</v>
      </c>
      <c r="F4" s="87">
        <v>15.0</v>
      </c>
      <c r="G4" s="90"/>
    </row>
    <row r="5" ht="21.0" customHeight="1">
      <c r="A5" s="83" t="s">
        <v>105</v>
      </c>
      <c r="B5" s="91" t="s">
        <v>106</v>
      </c>
      <c r="C5" s="87">
        <v>1.0</v>
      </c>
      <c r="D5" s="87" t="s">
        <v>107</v>
      </c>
      <c r="E5" s="89">
        <v>0.75</v>
      </c>
      <c r="F5" s="87">
        <v>15.0</v>
      </c>
      <c r="G5" s="90"/>
    </row>
    <row r="6" ht="21.0" customHeight="1">
      <c r="A6" s="83" t="s">
        <v>108</v>
      </c>
      <c r="B6" s="86" t="s">
        <v>109</v>
      </c>
      <c r="C6" s="87" t="s">
        <v>110</v>
      </c>
      <c r="D6" s="87" t="s">
        <v>111</v>
      </c>
      <c r="E6" s="89">
        <v>10.0</v>
      </c>
      <c r="F6" s="87">
        <v>15.0</v>
      </c>
      <c r="G6" s="90"/>
    </row>
    <row r="7" ht="21.0" customHeight="1">
      <c r="A7" s="83" t="s">
        <v>108</v>
      </c>
      <c r="B7" s="86" t="s">
        <v>109</v>
      </c>
      <c r="C7" s="87" t="s">
        <v>115</v>
      </c>
      <c r="D7" s="87"/>
      <c r="E7" s="89">
        <v>10.0</v>
      </c>
      <c r="F7" s="87">
        <v>15.0</v>
      </c>
      <c r="G7" s="90"/>
    </row>
    <row r="8" ht="21.0" customHeight="1">
      <c r="A8" s="83" t="s">
        <v>108</v>
      </c>
      <c r="B8" s="86" t="s">
        <v>109</v>
      </c>
      <c r="C8" s="87" t="s">
        <v>107</v>
      </c>
      <c r="D8" s="87"/>
      <c r="E8" s="89">
        <v>10.0</v>
      </c>
      <c r="F8" s="87">
        <v>15.0</v>
      </c>
      <c r="G8" s="90"/>
    </row>
    <row r="9" ht="21.0" customHeight="1">
      <c r="A9" s="83" t="s">
        <v>122</v>
      </c>
      <c r="B9" s="86" t="s">
        <v>124</v>
      </c>
      <c r="C9" s="87">
        <v>500.0</v>
      </c>
      <c r="D9" s="87" t="s">
        <v>128</v>
      </c>
      <c r="E9" s="89">
        <v>5.0</v>
      </c>
      <c r="F9" s="87">
        <v>15.0</v>
      </c>
      <c r="G9" s="90"/>
    </row>
    <row r="10" ht="21.0" customHeight="1">
      <c r="A10" s="83" t="s">
        <v>133</v>
      </c>
      <c r="B10" s="86" t="s">
        <v>134</v>
      </c>
      <c r="C10" s="87">
        <v>125.0</v>
      </c>
      <c r="D10" s="87" t="s">
        <v>128</v>
      </c>
      <c r="E10" s="89">
        <v>2.5</v>
      </c>
      <c r="F10" s="87">
        <v>15.0</v>
      </c>
      <c r="G10" s="90"/>
    </row>
    <row r="11" ht="21.0" customHeight="1">
      <c r="A11" s="83" t="s">
        <v>136</v>
      </c>
      <c r="B11" s="86" t="s">
        <v>137</v>
      </c>
      <c r="C11" s="87">
        <v>50.0</v>
      </c>
      <c r="D11" s="87" t="s">
        <v>128</v>
      </c>
      <c r="E11" s="89">
        <v>1.0</v>
      </c>
      <c r="F11" s="87">
        <v>15.0</v>
      </c>
      <c r="G11" s="90"/>
    </row>
    <row r="12" ht="21.0" customHeight="1">
      <c r="A12" s="99"/>
      <c r="B12" s="102"/>
      <c r="C12" s="104"/>
      <c r="D12" s="104"/>
      <c r="E12" s="106"/>
      <c r="F12" s="104"/>
      <c r="G12" s="90"/>
    </row>
    <row r="13" ht="21.0" customHeight="1">
      <c r="A13" s="99"/>
      <c r="B13" s="102"/>
      <c r="C13" s="104"/>
      <c r="D13" s="104"/>
      <c r="E13" s="106"/>
      <c r="F13" s="104"/>
      <c r="G13" s="90"/>
    </row>
    <row r="14" ht="21.0" customHeight="1">
      <c r="A14" s="99"/>
      <c r="B14" s="102"/>
      <c r="C14" s="104"/>
      <c r="D14" s="104"/>
      <c r="E14" s="106"/>
      <c r="F14" s="104"/>
      <c r="G14" s="90"/>
    </row>
    <row r="15" ht="21.0" customHeight="1">
      <c r="A15" s="99"/>
      <c r="B15" s="102"/>
      <c r="C15" s="104"/>
      <c r="D15" s="104"/>
      <c r="E15" s="106"/>
      <c r="F15" s="104"/>
      <c r="G15" s="90"/>
    </row>
    <row r="16" ht="21.0" customHeight="1">
      <c r="A16" s="99"/>
      <c r="B16" s="102"/>
      <c r="C16" s="104"/>
      <c r="D16" s="104"/>
      <c r="E16" s="106"/>
      <c r="F16" s="104"/>
      <c r="G16" s="90"/>
    </row>
    <row r="17" ht="21.0" customHeight="1">
      <c r="A17" s="99"/>
      <c r="B17" s="102"/>
      <c r="C17" s="104"/>
      <c r="D17" s="104"/>
      <c r="E17" s="106"/>
      <c r="F17" s="104"/>
      <c r="G17" s="90"/>
    </row>
    <row r="18" ht="21.0" hidden="1" customHeight="1" outlineLevel="1">
      <c r="A18" s="99"/>
      <c r="B18" s="102"/>
      <c r="C18" s="104"/>
      <c r="D18" s="104"/>
      <c r="E18" s="106"/>
      <c r="F18" s="104"/>
      <c r="G18" s="90"/>
    </row>
    <row r="19" ht="21.0" hidden="1" customHeight="1" outlineLevel="1">
      <c r="A19" s="99"/>
      <c r="B19" s="102"/>
      <c r="C19" s="104"/>
      <c r="D19" s="104"/>
      <c r="E19" s="106"/>
      <c r="F19" s="104"/>
      <c r="G19" s="90"/>
    </row>
    <row r="20" ht="21.0" hidden="1" customHeight="1" outlineLevel="1">
      <c r="A20" s="99"/>
      <c r="B20" s="102"/>
      <c r="C20" s="104"/>
      <c r="D20" s="104"/>
      <c r="E20" s="106"/>
      <c r="F20" s="104"/>
      <c r="G20" s="90"/>
    </row>
    <row r="21" ht="21.0" hidden="1" customHeight="1" outlineLevel="1">
      <c r="A21" s="99"/>
      <c r="B21" s="102"/>
      <c r="C21" s="104"/>
      <c r="D21" s="104"/>
      <c r="E21" s="106"/>
      <c r="F21" s="104"/>
      <c r="G21" s="90"/>
    </row>
    <row r="22" ht="21.0" hidden="1" customHeight="1" outlineLevel="1">
      <c r="A22" s="99"/>
      <c r="B22" s="102"/>
      <c r="C22" s="104"/>
      <c r="D22" s="104"/>
      <c r="E22" s="106"/>
      <c r="F22" s="104"/>
      <c r="G22" s="90"/>
    </row>
    <row r="23" ht="21.0" hidden="1" customHeight="1" outlineLevel="1">
      <c r="A23" s="99"/>
      <c r="B23" s="102"/>
      <c r="C23" s="104"/>
      <c r="D23" s="104"/>
      <c r="E23" s="106"/>
      <c r="F23" s="104"/>
      <c r="G23" s="90"/>
    </row>
    <row r="24" ht="21.0" hidden="1" customHeight="1" outlineLevel="1">
      <c r="A24" s="99"/>
      <c r="B24" s="102"/>
      <c r="C24" s="104"/>
      <c r="D24" s="104"/>
      <c r="E24" s="106"/>
      <c r="F24" s="104"/>
      <c r="G24" s="90"/>
    </row>
    <row r="25" ht="21.0" hidden="1" customHeight="1" outlineLevel="1">
      <c r="A25" s="99"/>
      <c r="B25" s="102"/>
      <c r="C25" s="104"/>
      <c r="D25" s="104"/>
      <c r="E25" s="106"/>
      <c r="F25" s="104"/>
      <c r="G25" s="90"/>
    </row>
    <row r="26" ht="21.0" hidden="1" customHeight="1" outlineLevel="1">
      <c r="A26" s="99"/>
      <c r="B26" s="102"/>
      <c r="C26" s="104"/>
      <c r="D26" s="104"/>
      <c r="E26" s="106"/>
      <c r="F26" s="104"/>
      <c r="G26" s="90"/>
    </row>
    <row r="27" ht="21.0" hidden="1" customHeight="1" outlineLevel="1">
      <c r="A27" s="99"/>
      <c r="B27" s="102"/>
      <c r="C27" s="104"/>
      <c r="D27" s="104"/>
      <c r="E27" s="106"/>
      <c r="F27" s="104"/>
      <c r="G27" s="90"/>
    </row>
    <row r="28" ht="21.0" hidden="1" customHeight="1" outlineLevel="1">
      <c r="A28" s="99"/>
      <c r="B28" s="102"/>
      <c r="C28" s="104"/>
      <c r="D28" s="104"/>
      <c r="E28" s="106"/>
      <c r="F28" s="104"/>
      <c r="G28" s="90"/>
    </row>
    <row r="29" ht="21.0" hidden="1" customHeight="1" outlineLevel="1">
      <c r="A29" s="99"/>
      <c r="B29" s="102"/>
      <c r="C29" s="104"/>
      <c r="D29" s="104"/>
      <c r="E29" s="106"/>
      <c r="F29" s="104"/>
      <c r="G29" s="99"/>
    </row>
    <row r="30" ht="21.0" hidden="1" customHeight="1" outlineLevel="1">
      <c r="A30" s="99"/>
      <c r="B30" s="102"/>
      <c r="C30" s="104"/>
      <c r="D30" s="104"/>
      <c r="E30" s="106"/>
      <c r="F30" s="104"/>
      <c r="G30" s="99"/>
    </row>
    <row r="31" ht="21.0" customHeight="1" collapsed="1">
      <c r="A31" s="99"/>
      <c r="B31" s="102"/>
      <c r="C31" s="104"/>
      <c r="D31" s="104"/>
      <c r="E31" s="106"/>
      <c r="F31" s="104"/>
      <c r="G31" s="99"/>
    </row>
  </sheetData>
  <mergeCells count="1">
    <mergeCell ref="B2:F2"/>
  </mergeCells>
  <conditionalFormatting sqref="A1:G1">
    <cfRule type="containsBlanks" dxfId="0" priority="1">
      <formula>LEN(TRIM(A1))=0</formula>
    </cfRule>
  </conditionalFormatting>
  <conditionalFormatting sqref="D4:D31">
    <cfRule type="expression" dxfId="0" priority="2">
      <formula>NOT(COUNTIF(INDIRECT("Units!"&amp;"A$4:A"),D4)&gt;0)*NOT(ISBLANK(D4))</formula>
    </cfRule>
  </conditionalFormatting>
  <dataValidations>
    <dataValidation type="list" allowBlank="1" showErrorMessage="1" sqref="D4:D31">
      <formula1>Units!$A$4:$A31</formula1>
    </dataValidation>
    <dataValidation type="decimal" operator="greaterThanOrEqual" allowBlank="1" showDropDown="1" showErrorMessage="1" sqref="C11 E4:F31">
      <formula1>0.0</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9999"/>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33.0"/>
    <col customWidth="1" min="2" max="2" width="65.0"/>
    <col customWidth="1" min="3" max="3" width="26.14"/>
  </cols>
  <sheetData>
    <row r="1" ht="19.5" hidden="1" customHeight="1" outlineLevel="1">
      <c r="A1" s="4" t="s">
        <v>60</v>
      </c>
      <c r="B1" s="4" t="s">
        <v>61</v>
      </c>
      <c r="C1" s="4"/>
    </row>
    <row r="2" ht="37.5" customHeight="1" collapsed="1">
      <c r="A2" s="58" t="s">
        <v>75</v>
      </c>
      <c r="B2" s="72" t="s">
        <v>76</v>
      </c>
      <c r="C2" s="76" t="str">
        <f>HYPERLINK("https://www.bikalabs.com","Creative Commons BYSA
Bika Lab Systems")</f>
        <v>Creative Commons BYSA
Bika Lab Systems</v>
      </c>
    </row>
    <row r="3" ht="24.0" customHeight="1">
      <c r="A3" s="77" t="s">
        <v>64</v>
      </c>
      <c r="B3" s="77" t="s">
        <v>2</v>
      </c>
      <c r="C3" s="78"/>
    </row>
    <row r="4" ht="21.0" customHeight="1">
      <c r="A4" s="32" t="s">
        <v>83</v>
      </c>
      <c r="B4" s="32" t="s">
        <v>84</v>
      </c>
      <c r="C4" s="80"/>
    </row>
    <row r="5" ht="21.0" customHeight="1">
      <c r="A5" s="32" t="s">
        <v>86</v>
      </c>
      <c r="B5" s="32" t="s">
        <v>87</v>
      </c>
      <c r="C5" s="80"/>
    </row>
    <row r="6" ht="21.0" customHeight="1">
      <c r="A6" s="32" t="s">
        <v>89</v>
      </c>
      <c r="B6" s="32" t="s">
        <v>90</v>
      </c>
      <c r="C6" s="80"/>
    </row>
    <row r="7" ht="21.0" customHeight="1">
      <c r="A7" s="32" t="s">
        <v>91</v>
      </c>
      <c r="B7" s="32" t="s">
        <v>93</v>
      </c>
      <c r="C7" s="80"/>
    </row>
    <row r="8" ht="21.0" customHeight="1">
      <c r="A8" s="44"/>
      <c r="B8" s="84"/>
      <c r="C8" s="80"/>
    </row>
    <row r="9" ht="21.0" customHeight="1">
      <c r="A9" s="44"/>
      <c r="B9" s="84"/>
      <c r="C9" s="80"/>
    </row>
    <row r="10" ht="21.0" customHeight="1">
      <c r="A10" s="44"/>
      <c r="B10" s="84"/>
      <c r="C10" s="80"/>
    </row>
    <row r="11" ht="21.0" customHeight="1">
      <c r="A11" s="44"/>
      <c r="B11" s="84"/>
      <c r="C11" s="80"/>
    </row>
    <row r="12" ht="21.0" customHeight="1">
      <c r="A12" s="44"/>
      <c r="B12" s="84"/>
      <c r="C12" s="80"/>
    </row>
    <row r="13" ht="21.0" customHeight="1">
      <c r="A13" s="44"/>
      <c r="B13" s="84"/>
      <c r="C13" s="80"/>
    </row>
    <row r="14" ht="21.0" customHeight="1">
      <c r="A14" s="44"/>
      <c r="B14" s="84"/>
      <c r="C14" s="80"/>
    </row>
    <row r="15" ht="21.0" customHeight="1">
      <c r="A15" s="44"/>
      <c r="B15" s="84"/>
      <c r="C15" s="80"/>
    </row>
    <row r="16" ht="21.0" customHeight="1">
      <c r="A16" s="44"/>
      <c r="B16" s="84"/>
      <c r="C16" s="80"/>
    </row>
    <row r="17" ht="21.0" hidden="1" customHeight="1" outlineLevel="1">
      <c r="A17" s="44"/>
      <c r="B17" s="84"/>
      <c r="C17" s="80"/>
    </row>
    <row r="18" ht="21.0" hidden="1" customHeight="1" outlineLevel="1">
      <c r="A18" s="44"/>
      <c r="B18" s="84"/>
      <c r="C18" s="80"/>
    </row>
    <row r="19" ht="21.0" hidden="1" customHeight="1" outlineLevel="1">
      <c r="A19" s="36"/>
      <c r="B19" s="36"/>
      <c r="C19" s="80"/>
    </row>
    <row r="20" ht="21.0" hidden="1" customHeight="1" outlineLevel="1">
      <c r="A20" s="36"/>
      <c r="B20" s="36"/>
      <c r="C20" s="80"/>
    </row>
    <row r="21" ht="21.0" hidden="1" customHeight="1" outlineLevel="1">
      <c r="A21" s="36"/>
      <c r="B21" s="36"/>
      <c r="C21" s="80"/>
    </row>
    <row r="22" ht="21.0" hidden="1" customHeight="1" outlineLevel="1">
      <c r="A22" s="36"/>
      <c r="B22" s="36"/>
      <c r="C22" s="80"/>
    </row>
    <row r="23" ht="21.0" hidden="1" customHeight="1" outlineLevel="1">
      <c r="A23" s="36"/>
      <c r="B23" s="36"/>
      <c r="C23" s="80"/>
    </row>
    <row r="24" ht="21.0" hidden="1" customHeight="1" outlineLevel="1">
      <c r="A24" s="36"/>
      <c r="B24" s="36"/>
      <c r="C24" s="80"/>
    </row>
    <row r="25" ht="21.0" customHeight="1" collapsed="1">
      <c r="A25" s="36"/>
      <c r="B25" s="36"/>
      <c r="C25" s="80"/>
    </row>
  </sheetData>
  <conditionalFormatting sqref="A1:C1">
    <cfRule type="containsBlanks" dxfId="0" priority="1">
      <formula>LEN(TRIM(A1))=0</formula>
    </cfRule>
  </conditionalFormatting>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9999"/>
    <outlinePr summaryRight="0"/>
  </sheetPr>
  <sheetViews>
    <sheetView workbookViewId="0">
      <pane ySplit="3.0" topLeftCell="A4" activePane="bottomLeft" state="frozen"/>
      <selection activeCell="B5" sqref="B5" pane="bottomLeft"/>
    </sheetView>
  </sheetViews>
  <sheetFormatPr customHeight="1" defaultColWidth="14.43" defaultRowHeight="15.0" outlineLevelRow="1"/>
  <cols>
    <col customWidth="1" min="1" max="1" width="22.14"/>
    <col customWidth="1" min="2" max="2" width="78.43"/>
    <col customWidth="1" min="3" max="3" width="27.71"/>
  </cols>
  <sheetData>
    <row r="1" ht="19.5" hidden="1" customHeight="1" outlineLevel="1">
      <c r="A1" s="4" t="s">
        <v>60</v>
      </c>
      <c r="B1" s="4" t="s">
        <v>61</v>
      </c>
      <c r="C1" s="4"/>
    </row>
    <row r="2" ht="43.5" customHeight="1" collapsed="1">
      <c r="A2" s="58" t="s">
        <v>129</v>
      </c>
      <c r="B2" s="96" t="s">
        <v>132</v>
      </c>
      <c r="C2" s="101" t="str">
        <f>HYPERLINK("https://www.bikalabs.com","Creative Commons BYSA
Bika Lab Systems")</f>
        <v>Creative Commons BYSA
Bika Lab Systems</v>
      </c>
    </row>
    <row r="3" ht="24.0" customHeight="1">
      <c r="A3" s="22" t="s">
        <v>64</v>
      </c>
      <c r="B3" s="22" t="s">
        <v>2</v>
      </c>
      <c r="C3" s="81"/>
    </row>
    <row r="4" ht="21.0" customHeight="1">
      <c r="A4" s="105" t="s">
        <v>140</v>
      </c>
      <c r="B4" s="105" t="s">
        <v>142</v>
      </c>
      <c r="C4" s="107"/>
    </row>
    <row r="5" ht="21.0" customHeight="1">
      <c r="A5" s="105" t="s">
        <v>144</v>
      </c>
      <c r="B5" s="105" t="s">
        <v>145</v>
      </c>
      <c r="C5" s="107"/>
    </row>
    <row r="6" ht="21.0" customHeight="1">
      <c r="A6" s="105" t="s">
        <v>146</v>
      </c>
      <c r="B6" s="105" t="s">
        <v>147</v>
      </c>
      <c r="C6" s="107"/>
    </row>
    <row r="7" ht="21.0" customHeight="1">
      <c r="A7" s="105" t="s">
        <v>148</v>
      </c>
      <c r="B7" s="105" t="s">
        <v>150</v>
      </c>
      <c r="C7" s="107"/>
    </row>
    <row r="8" ht="21.0" customHeight="1">
      <c r="A8" s="108"/>
      <c r="B8" s="108"/>
      <c r="C8" s="107"/>
    </row>
    <row r="9" ht="21.0" customHeight="1">
      <c r="A9" s="108"/>
      <c r="B9" s="108"/>
      <c r="C9" s="107"/>
    </row>
    <row r="10" ht="21.0" customHeight="1">
      <c r="A10" s="108"/>
      <c r="B10" s="108"/>
      <c r="C10" s="107"/>
    </row>
    <row r="11" ht="21.0" customHeight="1">
      <c r="A11" s="108"/>
      <c r="B11" s="108"/>
      <c r="C11" s="107"/>
    </row>
    <row r="12" ht="21.0" customHeight="1">
      <c r="A12" s="108"/>
      <c r="B12" s="108"/>
      <c r="C12" s="107"/>
    </row>
    <row r="13" ht="21.0" customHeight="1">
      <c r="A13" s="108"/>
      <c r="B13" s="108"/>
      <c r="C13" s="107"/>
    </row>
  </sheetData>
  <conditionalFormatting sqref="A1:C1">
    <cfRule type="containsBlanks" dxfId="0" priority="1">
      <formula>LEN(TRIM(A1))=0</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28.71"/>
    <col collapsed="1" customWidth="1" min="2" max="2" width="12.71"/>
    <col customWidth="1" hidden="1" min="3" max="3" width="19.29" outlineLevel="1"/>
    <col customWidth="1" hidden="1" min="4" max="4" width="18.14" outlineLevel="1"/>
    <col customWidth="1" hidden="1" min="5" max="5" width="16.43" outlineLevel="1"/>
    <col customWidth="1" min="6" max="6" width="17.29"/>
    <col customWidth="1" min="7" max="7" width="19.0"/>
    <col collapsed="1" customWidth="1" min="8" max="8" width="19.0"/>
    <col customWidth="1" hidden="1" min="9" max="9" width="12.71" outlineLevel="1"/>
    <col customWidth="1" hidden="1" min="10" max="10" width="12.29" outlineLevel="1"/>
    <col customWidth="1" hidden="1" min="11" max="11" width="8.86" outlineLevel="1"/>
    <col customWidth="1" hidden="1" min="12" max="12" width="11.86" outlineLevel="1"/>
    <col collapsed="1" customWidth="1" min="13" max="13" width="17.86"/>
    <col customWidth="1" hidden="1" min="14" max="15" width="14.43" outlineLevel="1"/>
    <col customWidth="1" hidden="1" min="16" max="16" width="9.14" outlineLevel="1"/>
    <col customWidth="1" hidden="1" min="17" max="17" width="14.43" outlineLevel="1"/>
    <col collapsed="1" customWidth="1" min="18" max="18" width="18.86"/>
    <col customWidth="1" hidden="1" min="19" max="20" width="14.43" outlineLevel="1"/>
    <col customWidth="1" hidden="1" min="21" max="21" width="9.14" outlineLevel="1"/>
    <col customWidth="1" hidden="1" min="22" max="22" width="14.43" outlineLevel="1"/>
    <col customWidth="1" min="23" max="23" width="28.43"/>
  </cols>
  <sheetData>
    <row r="1" ht="23.25" hidden="1" customHeight="1" outlineLevel="1">
      <c r="A1" s="2" t="s">
        <v>31</v>
      </c>
      <c r="B1" s="2" t="s">
        <v>164</v>
      </c>
      <c r="C1" s="2" t="s">
        <v>165</v>
      </c>
      <c r="D1" s="2" t="s">
        <v>166</v>
      </c>
      <c r="E1" s="2" t="s">
        <v>123</v>
      </c>
      <c r="F1" s="110" t="s">
        <v>127</v>
      </c>
      <c r="G1" s="3" t="s">
        <v>5</v>
      </c>
      <c r="H1" s="3" t="s">
        <v>13</v>
      </c>
      <c r="I1" s="3" t="s">
        <v>14</v>
      </c>
      <c r="J1" s="3" t="s">
        <v>15</v>
      </c>
      <c r="K1" s="3" t="s">
        <v>16</v>
      </c>
      <c r="L1" s="3" t="s">
        <v>17</v>
      </c>
      <c r="M1" s="3" t="s">
        <v>18</v>
      </c>
      <c r="N1" s="3" t="s">
        <v>19</v>
      </c>
      <c r="O1" s="3" t="s">
        <v>20</v>
      </c>
      <c r="P1" s="3" t="s">
        <v>21</v>
      </c>
      <c r="Q1" s="3" t="s">
        <v>22</v>
      </c>
      <c r="R1" s="3" t="s">
        <v>154</v>
      </c>
      <c r="S1" s="3" t="s">
        <v>156</v>
      </c>
      <c r="T1" s="3" t="s">
        <v>158</v>
      </c>
      <c r="U1" s="3" t="s">
        <v>160</v>
      </c>
      <c r="V1" s="3" t="s">
        <v>162</v>
      </c>
      <c r="W1" s="2"/>
    </row>
    <row r="2" ht="31.5" customHeight="1" collapsed="1">
      <c r="A2" s="111" t="str">
        <f>HYPERLINK("https://www.bikalims.org/manual/clients/","Clients")</f>
        <v>Clients</v>
      </c>
      <c r="B2" s="113"/>
      <c r="C2" s="115"/>
      <c r="D2" s="115"/>
      <c r="E2" s="115"/>
      <c r="F2" s="59"/>
      <c r="G2" s="117" t="s">
        <v>168</v>
      </c>
      <c r="H2" s="119" t="s">
        <v>171</v>
      </c>
      <c r="I2" s="15"/>
      <c r="J2" s="15"/>
      <c r="K2" s="15"/>
      <c r="L2" s="16"/>
      <c r="M2" s="119" t="s">
        <v>175</v>
      </c>
      <c r="N2" s="15"/>
      <c r="O2" s="15"/>
      <c r="P2" s="15"/>
      <c r="Q2" s="16"/>
      <c r="R2" s="119" t="s">
        <v>176</v>
      </c>
      <c r="S2" s="15"/>
      <c r="T2" s="15"/>
      <c r="U2" s="15"/>
      <c r="V2" s="16"/>
      <c r="W2" s="121" t="str">
        <f>HYPERLINK("https://www.bikalabs.com","Creative Commons BYSA
Bika Lab Systems")</f>
        <v>Creative Commons BYSA
Bika Lab Systems</v>
      </c>
    </row>
    <row r="3" ht="30.0" customHeight="1">
      <c r="A3" s="22" t="s">
        <v>183</v>
      </c>
      <c r="B3" s="24" t="s">
        <v>185</v>
      </c>
      <c r="C3" s="22" t="s">
        <v>188</v>
      </c>
      <c r="D3" s="22" t="s">
        <v>189</v>
      </c>
      <c r="E3" s="22" t="s">
        <v>191</v>
      </c>
      <c r="F3" s="124" t="s">
        <v>127</v>
      </c>
      <c r="G3" s="24" t="s">
        <v>30</v>
      </c>
      <c r="H3" s="22" t="s">
        <v>40</v>
      </c>
      <c r="I3" s="24" t="s">
        <v>41</v>
      </c>
      <c r="J3" s="24" t="s">
        <v>42</v>
      </c>
      <c r="K3" s="24" t="s">
        <v>44</v>
      </c>
      <c r="L3" s="24" t="s">
        <v>46</v>
      </c>
      <c r="M3" s="127" t="s">
        <v>200</v>
      </c>
      <c r="N3" s="24" t="s">
        <v>41</v>
      </c>
      <c r="O3" s="24" t="s">
        <v>42</v>
      </c>
      <c r="P3" s="24" t="s">
        <v>44</v>
      </c>
      <c r="Q3" s="24" t="s">
        <v>46</v>
      </c>
      <c r="R3" s="127" t="s">
        <v>200</v>
      </c>
      <c r="S3" s="129" t="s">
        <v>41</v>
      </c>
      <c r="T3" s="131" t="s">
        <v>42</v>
      </c>
      <c r="U3" s="131" t="s">
        <v>44</v>
      </c>
      <c r="V3" s="131" t="s">
        <v>46</v>
      </c>
      <c r="W3" s="133"/>
    </row>
    <row r="4" ht="21.0" customHeight="1">
      <c r="A4" s="134" t="s">
        <v>206</v>
      </c>
      <c r="B4" s="63" t="s">
        <v>207</v>
      </c>
      <c r="C4" s="136">
        <v>1.0</v>
      </c>
      <c r="D4" s="136">
        <v>1.0</v>
      </c>
      <c r="E4" s="63" t="s">
        <v>208</v>
      </c>
      <c r="F4" s="138" t="s">
        <v>209</v>
      </c>
      <c r="G4" s="63" t="s">
        <v>210</v>
      </c>
      <c r="H4" s="63" t="s">
        <v>211</v>
      </c>
      <c r="I4" s="136" t="s">
        <v>212</v>
      </c>
      <c r="J4" s="136" t="s">
        <v>213</v>
      </c>
      <c r="K4" s="136" t="s">
        <v>214</v>
      </c>
      <c r="L4" s="139"/>
      <c r="M4" s="63" t="s">
        <v>216</v>
      </c>
      <c r="N4" s="136" t="s">
        <v>212</v>
      </c>
      <c r="O4" s="136" t="s">
        <v>217</v>
      </c>
      <c r="P4" s="136" t="s">
        <v>214</v>
      </c>
      <c r="Q4" s="139"/>
      <c r="R4" s="63" t="s">
        <v>216</v>
      </c>
      <c r="S4" s="141" t="s">
        <v>212</v>
      </c>
      <c r="T4" s="141" t="s">
        <v>219</v>
      </c>
      <c r="U4" s="141" t="s">
        <v>214</v>
      </c>
      <c r="V4" s="107"/>
      <c r="W4" s="143"/>
    </row>
    <row r="5" ht="21.0" customHeight="1">
      <c r="A5" s="145"/>
      <c r="B5" s="147"/>
      <c r="C5" s="149"/>
      <c r="D5" s="149"/>
      <c r="E5" s="66"/>
      <c r="F5" s="151"/>
      <c r="G5" s="153"/>
      <c r="H5" s="155"/>
      <c r="I5" s="155"/>
      <c r="J5" s="157"/>
      <c r="K5" s="157"/>
      <c r="L5" s="107"/>
      <c r="M5" s="155"/>
      <c r="N5" s="155"/>
      <c r="O5" s="157"/>
      <c r="P5" s="157"/>
      <c r="Q5" s="107"/>
      <c r="R5" s="160"/>
      <c r="S5" s="160"/>
      <c r="T5" s="166"/>
      <c r="U5" s="166"/>
      <c r="V5" s="107"/>
      <c r="W5" s="167"/>
    </row>
    <row r="6" ht="21.0" customHeight="1">
      <c r="A6" s="145"/>
      <c r="B6" s="147"/>
      <c r="C6" s="149"/>
      <c r="D6" s="149"/>
      <c r="E6" s="66"/>
      <c r="F6" s="151"/>
      <c r="G6" s="153"/>
      <c r="H6" s="155"/>
      <c r="I6" s="155"/>
      <c r="J6" s="157"/>
      <c r="K6" s="157"/>
      <c r="L6" s="107"/>
      <c r="M6" s="155"/>
      <c r="N6" s="155"/>
      <c r="O6" s="157"/>
      <c r="P6" s="157"/>
      <c r="Q6" s="107"/>
      <c r="R6" s="160"/>
      <c r="S6" s="160"/>
      <c r="T6" s="166"/>
      <c r="U6" s="166"/>
      <c r="V6" s="107"/>
      <c r="W6" s="143"/>
    </row>
    <row r="7" ht="21.0" customHeight="1">
      <c r="A7" s="145"/>
      <c r="B7" s="147"/>
      <c r="C7" s="149"/>
      <c r="D7" s="149"/>
      <c r="E7" s="66"/>
      <c r="F7" s="151"/>
      <c r="G7" s="153"/>
      <c r="H7" s="155"/>
      <c r="I7" s="155"/>
      <c r="J7" s="157"/>
      <c r="K7" s="157"/>
      <c r="L7" s="107"/>
      <c r="M7" s="155"/>
      <c r="N7" s="155"/>
      <c r="O7" s="157"/>
      <c r="P7" s="157"/>
      <c r="Q7" s="107"/>
      <c r="R7" s="160"/>
      <c r="S7" s="160"/>
      <c r="T7" s="166"/>
      <c r="U7" s="166"/>
      <c r="V7" s="107"/>
      <c r="W7" s="143"/>
    </row>
    <row r="8" ht="21.0" customHeight="1">
      <c r="A8" s="145"/>
      <c r="B8" s="147"/>
      <c r="C8" s="149"/>
      <c r="D8" s="149"/>
      <c r="E8" s="66"/>
      <c r="F8" s="151"/>
      <c r="G8" s="153"/>
      <c r="H8" s="155"/>
      <c r="I8" s="155"/>
      <c r="J8" s="157"/>
      <c r="K8" s="157"/>
      <c r="L8" s="107"/>
      <c r="M8" s="155"/>
      <c r="N8" s="155"/>
      <c r="O8" s="157"/>
      <c r="P8" s="157"/>
      <c r="Q8" s="107"/>
      <c r="R8" s="160"/>
      <c r="S8" s="160"/>
      <c r="T8" s="166"/>
      <c r="U8" s="166"/>
      <c r="V8" s="107"/>
      <c r="W8" s="143"/>
    </row>
    <row r="9" ht="21.0" customHeight="1">
      <c r="A9" s="145"/>
      <c r="B9" s="147"/>
      <c r="C9" s="149"/>
      <c r="D9" s="149"/>
      <c r="E9" s="66"/>
      <c r="F9" s="151"/>
      <c r="G9" s="153"/>
      <c r="H9" s="155"/>
      <c r="I9" s="155"/>
      <c r="J9" s="157"/>
      <c r="K9" s="157"/>
      <c r="L9" s="107"/>
      <c r="M9" s="155"/>
      <c r="N9" s="155"/>
      <c r="O9" s="157"/>
      <c r="P9" s="157"/>
      <c r="Q9" s="107"/>
      <c r="R9" s="160"/>
      <c r="S9" s="160"/>
      <c r="T9" s="166"/>
      <c r="U9" s="166"/>
      <c r="V9" s="107"/>
      <c r="W9" s="143"/>
    </row>
    <row r="10" ht="21.0" customHeight="1">
      <c r="A10" s="145"/>
      <c r="B10" s="147"/>
      <c r="C10" s="149"/>
      <c r="D10" s="149"/>
      <c r="E10" s="66"/>
      <c r="F10" s="151"/>
      <c r="G10" s="153"/>
      <c r="H10" s="155"/>
      <c r="I10" s="155"/>
      <c r="J10" s="157"/>
      <c r="K10" s="157"/>
      <c r="L10" s="107"/>
      <c r="M10" s="155"/>
      <c r="N10" s="155"/>
      <c r="O10" s="157"/>
      <c r="P10" s="157"/>
      <c r="Q10" s="107"/>
      <c r="R10" s="160"/>
      <c r="S10" s="160"/>
      <c r="T10" s="166"/>
      <c r="U10" s="166"/>
      <c r="V10" s="107"/>
      <c r="W10" s="143"/>
    </row>
    <row r="11" ht="21.0" customHeight="1">
      <c r="A11" s="145"/>
      <c r="B11" s="147"/>
      <c r="C11" s="149"/>
      <c r="D11" s="149"/>
      <c r="E11" s="66"/>
      <c r="F11" s="151"/>
      <c r="G11" s="153"/>
      <c r="H11" s="155"/>
      <c r="I11" s="155"/>
      <c r="J11" s="157"/>
      <c r="K11" s="157"/>
      <c r="L11" s="107"/>
      <c r="M11" s="155"/>
      <c r="N11" s="155"/>
      <c r="O11" s="157"/>
      <c r="P11" s="157"/>
      <c r="Q11" s="107"/>
      <c r="R11" s="160"/>
      <c r="S11" s="160"/>
      <c r="T11" s="166"/>
      <c r="U11" s="166"/>
      <c r="V11" s="107"/>
      <c r="W11" s="143"/>
    </row>
    <row r="12" ht="21.0" customHeight="1">
      <c r="A12" s="145"/>
      <c r="B12" s="147"/>
      <c r="C12" s="149"/>
      <c r="D12" s="149"/>
      <c r="E12" s="66"/>
      <c r="F12" s="151"/>
      <c r="G12" s="153"/>
      <c r="H12" s="155"/>
      <c r="I12" s="155"/>
      <c r="J12" s="157"/>
      <c r="K12" s="157"/>
      <c r="L12" s="107"/>
      <c r="M12" s="155"/>
      <c r="N12" s="155"/>
      <c r="O12" s="157"/>
      <c r="P12" s="157"/>
      <c r="Q12" s="107"/>
      <c r="R12" s="160"/>
      <c r="S12" s="160"/>
      <c r="T12" s="166"/>
      <c r="U12" s="166"/>
      <c r="V12" s="107"/>
      <c r="W12" s="143"/>
    </row>
    <row r="13" ht="21.0" customHeight="1">
      <c r="A13" s="145"/>
      <c r="B13" s="147"/>
      <c r="C13" s="149"/>
      <c r="D13" s="149"/>
      <c r="E13" s="66"/>
      <c r="F13" s="151"/>
      <c r="G13" s="153"/>
      <c r="H13" s="155"/>
      <c r="I13" s="155"/>
      <c r="J13" s="157"/>
      <c r="K13" s="157"/>
      <c r="L13" s="107"/>
      <c r="M13" s="155"/>
      <c r="N13" s="155"/>
      <c r="O13" s="157"/>
      <c r="P13" s="157"/>
      <c r="Q13" s="107"/>
      <c r="R13" s="160"/>
      <c r="S13" s="160"/>
      <c r="T13" s="166"/>
      <c r="U13" s="166"/>
      <c r="V13" s="107"/>
      <c r="W13" s="143"/>
    </row>
    <row r="14" ht="21.0" customHeight="1">
      <c r="A14" s="145"/>
      <c r="B14" s="147"/>
      <c r="C14" s="149"/>
      <c r="D14" s="149"/>
      <c r="E14" s="66"/>
      <c r="F14" s="151"/>
      <c r="G14" s="153"/>
      <c r="H14" s="155"/>
      <c r="I14" s="155"/>
      <c r="J14" s="157"/>
      <c r="K14" s="157"/>
      <c r="L14" s="107"/>
      <c r="M14" s="155"/>
      <c r="N14" s="155"/>
      <c r="O14" s="157"/>
      <c r="P14" s="157"/>
      <c r="Q14" s="107"/>
      <c r="R14" s="160"/>
      <c r="S14" s="160"/>
      <c r="T14" s="166"/>
      <c r="U14" s="166"/>
      <c r="V14" s="107"/>
      <c r="W14" s="143"/>
    </row>
    <row r="15" ht="21.0" customHeight="1">
      <c r="A15" s="145"/>
      <c r="B15" s="147"/>
      <c r="C15" s="149"/>
      <c r="D15" s="149"/>
      <c r="E15" s="66"/>
      <c r="F15" s="151"/>
      <c r="G15" s="153"/>
      <c r="H15" s="155"/>
      <c r="I15" s="155"/>
      <c r="J15" s="157"/>
      <c r="K15" s="157"/>
      <c r="L15" s="107"/>
      <c r="M15" s="155"/>
      <c r="N15" s="155"/>
      <c r="O15" s="157"/>
      <c r="P15" s="157"/>
      <c r="Q15" s="107"/>
      <c r="R15" s="160"/>
      <c r="S15" s="160"/>
      <c r="T15" s="166"/>
      <c r="U15" s="166"/>
      <c r="V15" s="107"/>
      <c r="W15" s="143"/>
    </row>
    <row r="16" ht="21.0" hidden="1" customHeight="1" outlineLevel="1">
      <c r="A16" s="145"/>
      <c r="B16" s="147"/>
      <c r="C16" s="149"/>
      <c r="D16" s="149"/>
      <c r="E16" s="66"/>
      <c r="F16" s="151"/>
      <c r="G16" s="153"/>
      <c r="H16" s="155"/>
      <c r="I16" s="155"/>
      <c r="J16" s="157"/>
      <c r="K16" s="157"/>
      <c r="L16" s="107"/>
      <c r="M16" s="155"/>
      <c r="N16" s="155"/>
      <c r="O16" s="157"/>
      <c r="P16" s="157"/>
      <c r="Q16" s="107"/>
      <c r="R16" s="160"/>
      <c r="S16" s="160"/>
      <c r="T16" s="166"/>
      <c r="U16" s="166"/>
      <c r="V16" s="107"/>
      <c r="W16" s="143"/>
    </row>
    <row r="17" ht="21.0" hidden="1" customHeight="1" outlineLevel="1">
      <c r="A17" s="145"/>
      <c r="B17" s="147"/>
      <c r="C17" s="149"/>
      <c r="D17" s="149"/>
      <c r="E17" s="66"/>
      <c r="F17" s="151"/>
      <c r="G17" s="153"/>
      <c r="H17" s="155"/>
      <c r="I17" s="155"/>
      <c r="J17" s="157"/>
      <c r="K17" s="157"/>
      <c r="L17" s="107"/>
      <c r="M17" s="155"/>
      <c r="N17" s="155"/>
      <c r="O17" s="157"/>
      <c r="P17" s="157"/>
      <c r="Q17" s="107"/>
      <c r="R17" s="160"/>
      <c r="S17" s="160"/>
      <c r="T17" s="166"/>
      <c r="U17" s="166"/>
      <c r="V17" s="107"/>
      <c r="W17" s="143"/>
    </row>
    <row r="18" ht="21.0" hidden="1" customHeight="1" outlineLevel="1">
      <c r="A18" s="145"/>
      <c r="B18" s="147"/>
      <c r="C18" s="149"/>
      <c r="D18" s="149"/>
      <c r="E18" s="66"/>
      <c r="F18" s="151"/>
      <c r="G18" s="153"/>
      <c r="H18" s="155"/>
      <c r="I18" s="155"/>
      <c r="J18" s="157"/>
      <c r="K18" s="157"/>
      <c r="L18" s="107"/>
      <c r="M18" s="155"/>
      <c r="N18" s="155"/>
      <c r="O18" s="157"/>
      <c r="P18" s="157"/>
      <c r="Q18" s="107"/>
      <c r="R18" s="160"/>
      <c r="S18" s="160"/>
      <c r="T18" s="166"/>
      <c r="U18" s="166"/>
      <c r="V18" s="107"/>
      <c r="W18" s="143"/>
    </row>
    <row r="19" ht="21.0" hidden="1" customHeight="1" outlineLevel="1">
      <c r="A19" s="145"/>
      <c r="B19" s="147"/>
      <c r="C19" s="149"/>
      <c r="D19" s="149"/>
      <c r="E19" s="66"/>
      <c r="F19" s="151"/>
      <c r="G19" s="153"/>
      <c r="H19" s="155"/>
      <c r="I19" s="155"/>
      <c r="J19" s="157"/>
      <c r="K19" s="157"/>
      <c r="L19" s="107"/>
      <c r="M19" s="155"/>
      <c r="N19" s="155"/>
      <c r="O19" s="157"/>
      <c r="P19" s="157"/>
      <c r="Q19" s="107"/>
      <c r="R19" s="160"/>
      <c r="S19" s="160"/>
      <c r="T19" s="166"/>
      <c r="U19" s="166"/>
      <c r="V19" s="107"/>
      <c r="W19" s="143"/>
    </row>
    <row r="20" ht="21.0" hidden="1" customHeight="1" outlineLevel="1">
      <c r="A20" s="145"/>
      <c r="B20" s="147"/>
      <c r="C20" s="149"/>
      <c r="D20" s="149"/>
      <c r="E20" s="66"/>
      <c r="F20" s="151"/>
      <c r="G20" s="153"/>
      <c r="H20" s="155"/>
      <c r="I20" s="155"/>
      <c r="J20" s="157"/>
      <c r="K20" s="157"/>
      <c r="L20" s="107"/>
      <c r="M20" s="155"/>
      <c r="N20" s="155"/>
      <c r="O20" s="157"/>
      <c r="P20" s="157"/>
      <c r="Q20" s="107"/>
      <c r="R20" s="160"/>
      <c r="S20" s="160"/>
      <c r="T20" s="166"/>
      <c r="U20" s="166"/>
      <c r="V20" s="107"/>
      <c r="W20" s="143"/>
    </row>
    <row r="21" ht="21.0" hidden="1" customHeight="1" outlineLevel="1">
      <c r="A21" s="145"/>
      <c r="B21" s="147"/>
      <c r="C21" s="149"/>
      <c r="D21" s="149"/>
      <c r="E21" s="66"/>
      <c r="F21" s="151"/>
      <c r="G21" s="153"/>
      <c r="H21" s="155"/>
      <c r="I21" s="155"/>
      <c r="J21" s="157"/>
      <c r="K21" s="157"/>
      <c r="L21" s="107"/>
      <c r="M21" s="155"/>
      <c r="N21" s="155"/>
      <c r="O21" s="157"/>
      <c r="P21" s="157"/>
      <c r="Q21" s="107"/>
      <c r="R21" s="160"/>
      <c r="S21" s="160"/>
      <c r="T21" s="166"/>
      <c r="U21" s="166"/>
      <c r="V21" s="107"/>
      <c r="W21" s="143"/>
    </row>
    <row r="22" ht="21.0" hidden="1" customHeight="1" outlineLevel="1">
      <c r="A22" s="145"/>
      <c r="B22" s="147"/>
      <c r="C22" s="149"/>
      <c r="D22" s="149"/>
      <c r="E22" s="66"/>
      <c r="F22" s="151"/>
      <c r="G22" s="153"/>
      <c r="H22" s="155"/>
      <c r="I22" s="155"/>
      <c r="J22" s="157"/>
      <c r="K22" s="157"/>
      <c r="L22" s="107"/>
      <c r="M22" s="155"/>
      <c r="N22" s="155"/>
      <c r="O22" s="157"/>
      <c r="P22" s="157"/>
      <c r="Q22" s="107"/>
      <c r="R22" s="160"/>
      <c r="S22" s="160"/>
      <c r="T22" s="166"/>
      <c r="U22" s="166"/>
      <c r="V22" s="107"/>
      <c r="W22" s="143"/>
    </row>
    <row r="23" ht="21.0" hidden="1" customHeight="1" outlineLevel="1">
      <c r="A23" s="145"/>
      <c r="B23" s="147"/>
      <c r="C23" s="149"/>
      <c r="D23" s="149"/>
      <c r="E23" s="66"/>
      <c r="F23" s="151"/>
      <c r="G23" s="153"/>
      <c r="H23" s="155"/>
      <c r="I23" s="155"/>
      <c r="J23" s="157"/>
      <c r="K23" s="157"/>
      <c r="L23" s="107"/>
      <c r="M23" s="155"/>
      <c r="N23" s="155"/>
      <c r="O23" s="157"/>
      <c r="P23" s="157"/>
      <c r="Q23" s="107"/>
      <c r="R23" s="160"/>
      <c r="S23" s="160"/>
      <c r="T23" s="166"/>
      <c r="U23" s="166"/>
      <c r="V23" s="107"/>
      <c r="W23" s="143"/>
    </row>
    <row r="24" ht="21.0" hidden="1" customHeight="1" outlineLevel="1">
      <c r="A24" s="145"/>
      <c r="B24" s="147"/>
      <c r="C24" s="149"/>
      <c r="D24" s="149"/>
      <c r="E24" s="66"/>
      <c r="F24" s="151"/>
      <c r="G24" s="153"/>
      <c r="H24" s="155"/>
      <c r="I24" s="155"/>
      <c r="J24" s="157"/>
      <c r="K24" s="157"/>
      <c r="L24" s="107"/>
      <c r="M24" s="155"/>
      <c r="N24" s="155"/>
      <c r="O24" s="157"/>
      <c r="P24" s="157"/>
      <c r="Q24" s="107"/>
      <c r="R24" s="160"/>
      <c r="S24" s="160"/>
      <c r="T24" s="166"/>
      <c r="U24" s="166"/>
      <c r="V24" s="107"/>
      <c r="W24" s="143"/>
    </row>
    <row r="25" ht="21.0" hidden="1" customHeight="1" outlineLevel="1">
      <c r="A25" s="145"/>
      <c r="B25" s="147"/>
      <c r="C25" s="149"/>
      <c r="D25" s="149"/>
      <c r="E25" s="66"/>
      <c r="F25" s="151"/>
      <c r="G25" s="153"/>
      <c r="H25" s="155"/>
      <c r="I25" s="155"/>
      <c r="J25" s="157"/>
      <c r="K25" s="157"/>
      <c r="L25" s="107"/>
      <c r="M25" s="155"/>
      <c r="N25" s="155"/>
      <c r="O25" s="157"/>
      <c r="P25" s="157"/>
      <c r="Q25" s="107"/>
      <c r="R25" s="160"/>
      <c r="S25" s="160"/>
      <c r="T25" s="166"/>
      <c r="U25" s="166"/>
      <c r="V25" s="107"/>
      <c r="W25" s="143"/>
    </row>
    <row r="26" ht="21.0" hidden="1" customHeight="1" outlineLevel="1">
      <c r="A26" s="145"/>
      <c r="B26" s="147"/>
      <c r="C26" s="149"/>
      <c r="D26" s="149"/>
      <c r="E26" s="66"/>
      <c r="F26" s="151"/>
      <c r="G26" s="153"/>
      <c r="H26" s="155"/>
      <c r="I26" s="155"/>
      <c r="J26" s="157"/>
      <c r="K26" s="157"/>
      <c r="L26" s="107"/>
      <c r="M26" s="155"/>
      <c r="N26" s="155"/>
      <c r="O26" s="157"/>
      <c r="P26" s="157"/>
      <c r="Q26" s="107"/>
      <c r="R26" s="160"/>
      <c r="S26" s="160"/>
      <c r="T26" s="166"/>
      <c r="U26" s="166"/>
      <c r="V26" s="107"/>
      <c r="W26" s="143"/>
    </row>
    <row r="27" ht="21.0" hidden="1" customHeight="1" outlineLevel="1">
      <c r="A27" s="145"/>
      <c r="B27" s="147"/>
      <c r="C27" s="149"/>
      <c r="D27" s="149"/>
      <c r="E27" s="66"/>
      <c r="F27" s="151"/>
      <c r="G27" s="153"/>
      <c r="H27" s="155"/>
      <c r="I27" s="155"/>
      <c r="J27" s="157"/>
      <c r="K27" s="157"/>
      <c r="L27" s="107"/>
      <c r="M27" s="155"/>
      <c r="N27" s="155"/>
      <c r="O27" s="157"/>
      <c r="P27" s="157"/>
      <c r="Q27" s="107"/>
      <c r="R27" s="160"/>
      <c r="S27" s="160"/>
      <c r="T27" s="166"/>
      <c r="U27" s="166"/>
      <c r="V27" s="107"/>
      <c r="W27" s="143"/>
    </row>
    <row r="28" ht="21.0" hidden="1" customHeight="1" outlineLevel="1">
      <c r="A28" s="145"/>
      <c r="B28" s="147"/>
      <c r="C28" s="149"/>
      <c r="D28" s="149"/>
      <c r="E28" s="66"/>
      <c r="F28" s="151"/>
      <c r="G28" s="153"/>
      <c r="H28" s="155"/>
      <c r="I28" s="155"/>
      <c r="J28" s="157"/>
      <c r="K28" s="157"/>
      <c r="L28" s="107"/>
      <c r="M28" s="155"/>
      <c r="N28" s="155"/>
      <c r="O28" s="157"/>
      <c r="P28" s="157"/>
      <c r="Q28" s="107"/>
      <c r="R28" s="160"/>
      <c r="S28" s="160"/>
      <c r="T28" s="166"/>
      <c r="U28" s="166"/>
      <c r="V28" s="107"/>
      <c r="W28" s="143"/>
    </row>
    <row r="29" ht="21.0" hidden="1" customHeight="1" outlineLevel="1">
      <c r="A29" s="145"/>
      <c r="B29" s="147"/>
      <c r="C29" s="149"/>
      <c r="D29" s="149"/>
      <c r="E29" s="66"/>
      <c r="F29" s="151"/>
      <c r="G29" s="153"/>
      <c r="H29" s="155"/>
      <c r="I29" s="155"/>
      <c r="J29" s="157"/>
      <c r="K29" s="157"/>
      <c r="L29" s="107"/>
      <c r="M29" s="155"/>
      <c r="N29" s="155"/>
      <c r="O29" s="157"/>
      <c r="P29" s="157"/>
      <c r="Q29" s="107"/>
      <c r="R29" s="160"/>
      <c r="S29" s="160"/>
      <c r="T29" s="166"/>
      <c r="U29" s="166"/>
      <c r="V29" s="107"/>
      <c r="W29" s="143"/>
    </row>
    <row r="30" ht="21.0" hidden="1" customHeight="1" outlineLevel="1">
      <c r="A30" s="145"/>
      <c r="B30" s="147"/>
      <c r="C30" s="149"/>
      <c r="D30" s="149"/>
      <c r="E30" s="66"/>
      <c r="F30" s="151"/>
      <c r="G30" s="153"/>
      <c r="H30" s="155"/>
      <c r="I30" s="155"/>
      <c r="J30" s="157"/>
      <c r="K30" s="157"/>
      <c r="L30" s="107"/>
      <c r="M30" s="155"/>
      <c r="N30" s="155"/>
      <c r="O30" s="157"/>
      <c r="P30" s="157"/>
      <c r="Q30" s="107"/>
      <c r="R30" s="160"/>
      <c r="S30" s="160"/>
      <c r="T30" s="166"/>
      <c r="U30" s="166"/>
      <c r="V30" s="107"/>
      <c r="W30" s="143"/>
    </row>
    <row r="31" ht="21.0" hidden="1" customHeight="1" outlineLevel="1">
      <c r="A31" s="145"/>
      <c r="B31" s="147"/>
      <c r="C31" s="149"/>
      <c r="D31" s="149"/>
      <c r="E31" s="66"/>
      <c r="F31" s="151"/>
      <c r="G31" s="153"/>
      <c r="H31" s="155"/>
      <c r="I31" s="155"/>
      <c r="J31" s="157"/>
      <c r="K31" s="157"/>
      <c r="L31" s="107"/>
      <c r="M31" s="155"/>
      <c r="N31" s="155"/>
      <c r="O31" s="157"/>
      <c r="P31" s="157"/>
      <c r="Q31" s="107"/>
      <c r="R31" s="160"/>
      <c r="S31" s="160"/>
      <c r="T31" s="166"/>
      <c r="U31" s="166"/>
      <c r="V31" s="107"/>
      <c r="W31" s="143"/>
    </row>
    <row r="32" ht="21.0" hidden="1" customHeight="1" outlineLevel="1">
      <c r="A32" s="145"/>
      <c r="B32" s="147"/>
      <c r="C32" s="149"/>
      <c r="D32" s="149"/>
      <c r="E32" s="66"/>
      <c r="F32" s="151"/>
      <c r="G32" s="153"/>
      <c r="H32" s="155"/>
      <c r="I32" s="155"/>
      <c r="J32" s="157"/>
      <c r="K32" s="157"/>
      <c r="L32" s="107"/>
      <c r="M32" s="155"/>
      <c r="N32" s="155"/>
      <c r="O32" s="157"/>
      <c r="P32" s="157"/>
      <c r="Q32" s="107"/>
      <c r="R32" s="160"/>
      <c r="S32" s="160"/>
      <c r="T32" s="166"/>
      <c r="U32" s="166"/>
      <c r="V32" s="107"/>
      <c r="W32" s="143"/>
    </row>
    <row r="33" ht="21.0" hidden="1" customHeight="1" outlineLevel="1">
      <c r="A33" s="145"/>
      <c r="B33" s="147"/>
      <c r="C33" s="149"/>
      <c r="D33" s="149"/>
      <c r="E33" s="66"/>
      <c r="F33" s="151"/>
      <c r="G33" s="153"/>
      <c r="H33" s="155"/>
      <c r="I33" s="155"/>
      <c r="J33" s="157"/>
      <c r="K33" s="157"/>
      <c r="L33" s="107"/>
      <c r="M33" s="155"/>
      <c r="N33" s="155"/>
      <c r="O33" s="157"/>
      <c r="P33" s="157"/>
      <c r="Q33" s="107"/>
      <c r="R33" s="160"/>
      <c r="S33" s="160"/>
      <c r="T33" s="166"/>
      <c r="U33" s="166"/>
      <c r="V33" s="107"/>
      <c r="W33" s="143"/>
    </row>
    <row r="34" ht="21.0" hidden="1" customHeight="1" outlineLevel="1">
      <c r="A34" s="145"/>
      <c r="B34" s="147"/>
      <c r="C34" s="149"/>
      <c r="D34" s="149"/>
      <c r="E34" s="66"/>
      <c r="F34" s="151"/>
      <c r="G34" s="153"/>
      <c r="H34" s="155"/>
      <c r="I34" s="155"/>
      <c r="J34" s="157"/>
      <c r="K34" s="157"/>
      <c r="L34" s="107"/>
      <c r="M34" s="155"/>
      <c r="N34" s="155"/>
      <c r="O34" s="157"/>
      <c r="P34" s="157"/>
      <c r="Q34" s="107"/>
      <c r="R34" s="160"/>
      <c r="S34" s="160"/>
      <c r="T34" s="166"/>
      <c r="U34" s="166"/>
      <c r="V34" s="107"/>
      <c r="W34" s="143"/>
    </row>
    <row r="35" ht="21.0" hidden="1" customHeight="1" outlineLevel="1">
      <c r="A35" s="145"/>
      <c r="B35" s="147"/>
      <c r="C35" s="149"/>
      <c r="D35" s="149"/>
      <c r="E35" s="66"/>
      <c r="F35" s="151"/>
      <c r="G35" s="153"/>
      <c r="H35" s="155"/>
      <c r="I35" s="155"/>
      <c r="J35" s="157"/>
      <c r="K35" s="157"/>
      <c r="L35" s="107"/>
      <c r="M35" s="155"/>
      <c r="N35" s="155"/>
      <c r="O35" s="157"/>
      <c r="P35" s="157"/>
      <c r="Q35" s="107"/>
      <c r="R35" s="160"/>
      <c r="S35" s="160"/>
      <c r="T35" s="166"/>
      <c r="U35" s="166"/>
      <c r="V35" s="107"/>
      <c r="W35" s="143"/>
    </row>
    <row r="36" ht="21.0" hidden="1" customHeight="1" outlineLevel="1">
      <c r="A36" s="145"/>
      <c r="B36" s="147"/>
      <c r="C36" s="149"/>
      <c r="D36" s="149"/>
      <c r="E36" s="66"/>
      <c r="F36" s="194"/>
      <c r="G36" s="176"/>
      <c r="H36" s="155"/>
      <c r="I36" s="155"/>
      <c r="J36" s="157"/>
      <c r="K36" s="157"/>
      <c r="L36" s="107"/>
      <c r="M36" s="155"/>
      <c r="N36" s="155"/>
      <c r="O36" s="157"/>
      <c r="P36" s="157"/>
      <c r="Q36" s="107"/>
      <c r="R36" s="160"/>
      <c r="S36" s="160"/>
      <c r="T36" s="166"/>
      <c r="U36" s="166"/>
      <c r="V36" s="107"/>
      <c r="W36" s="143"/>
    </row>
    <row r="37" ht="21.0" hidden="1" customHeight="1" outlineLevel="1">
      <c r="A37" s="145"/>
      <c r="B37" s="147"/>
      <c r="C37" s="149"/>
      <c r="D37" s="149"/>
      <c r="E37" s="66"/>
      <c r="F37" s="194"/>
      <c r="G37" s="167"/>
      <c r="H37" s="155"/>
      <c r="I37" s="155"/>
      <c r="J37" s="157"/>
      <c r="K37" s="157"/>
      <c r="L37" s="107"/>
      <c r="M37" s="155"/>
      <c r="N37" s="155"/>
      <c r="O37" s="157"/>
      <c r="P37" s="157"/>
      <c r="Q37" s="107"/>
      <c r="R37" s="160"/>
      <c r="S37" s="160"/>
      <c r="T37" s="166"/>
      <c r="U37" s="166"/>
      <c r="V37" s="107"/>
      <c r="W37" s="143"/>
    </row>
    <row r="38" ht="21.0" hidden="1" customHeight="1" outlineLevel="1">
      <c r="A38" s="145"/>
      <c r="B38" s="147"/>
      <c r="C38" s="149"/>
      <c r="D38" s="149"/>
      <c r="E38" s="66"/>
      <c r="F38" s="194"/>
      <c r="G38" s="171"/>
      <c r="H38" s="155"/>
      <c r="I38" s="155"/>
      <c r="J38" s="157"/>
      <c r="K38" s="157"/>
      <c r="L38" s="107"/>
      <c r="M38" s="155"/>
      <c r="N38" s="155"/>
      <c r="O38" s="157"/>
      <c r="P38" s="157"/>
      <c r="Q38" s="107"/>
      <c r="R38" s="160"/>
      <c r="S38" s="160"/>
      <c r="T38" s="166"/>
      <c r="U38" s="166"/>
      <c r="V38" s="107"/>
      <c r="W38" s="143"/>
    </row>
    <row r="39" ht="21.0" hidden="1" customHeight="1" outlineLevel="1">
      <c r="A39" s="145"/>
      <c r="B39" s="147"/>
      <c r="C39" s="149"/>
      <c r="D39" s="149"/>
      <c r="E39" s="147"/>
      <c r="F39" s="194"/>
      <c r="G39" s="153"/>
      <c r="H39" s="155"/>
      <c r="I39" s="155"/>
      <c r="J39" s="157"/>
      <c r="K39" s="157"/>
      <c r="L39" s="107"/>
      <c r="M39" s="155"/>
      <c r="N39" s="155"/>
      <c r="O39" s="157"/>
      <c r="P39" s="157"/>
      <c r="Q39" s="107"/>
      <c r="R39" s="160"/>
      <c r="S39" s="160"/>
      <c r="T39" s="166"/>
      <c r="U39" s="166"/>
      <c r="V39" s="107"/>
      <c r="W39" s="143"/>
    </row>
    <row r="40" ht="21.0" hidden="1" customHeight="1" outlineLevel="1">
      <c r="A40" s="145"/>
      <c r="B40" s="147"/>
      <c r="C40" s="149"/>
      <c r="D40" s="149"/>
      <c r="E40" s="69"/>
      <c r="F40" s="151"/>
      <c r="G40" s="176"/>
      <c r="H40" s="155"/>
      <c r="I40" s="155"/>
      <c r="J40" s="157"/>
      <c r="K40" s="157"/>
      <c r="L40" s="107"/>
      <c r="M40" s="155"/>
      <c r="N40" s="155"/>
      <c r="O40" s="157"/>
      <c r="P40" s="157"/>
      <c r="Q40" s="107"/>
      <c r="R40" s="160"/>
      <c r="S40" s="160"/>
      <c r="T40" s="166"/>
      <c r="U40" s="166"/>
      <c r="V40" s="107"/>
      <c r="W40" s="143"/>
    </row>
    <row r="41" ht="21.0" hidden="1" customHeight="1" outlineLevel="1">
      <c r="A41" s="145"/>
      <c r="B41" s="147"/>
      <c r="C41" s="149"/>
      <c r="D41" s="149"/>
      <c r="E41" s="69"/>
      <c r="F41" s="194"/>
      <c r="G41" s="171"/>
      <c r="H41" s="143"/>
      <c r="I41" s="143"/>
      <c r="J41" s="143"/>
      <c r="K41" s="143"/>
      <c r="L41" s="107"/>
      <c r="M41" s="143"/>
      <c r="N41" s="143"/>
      <c r="O41" s="143"/>
      <c r="P41" s="143"/>
      <c r="Q41" s="107"/>
      <c r="R41" s="143"/>
      <c r="S41" s="143"/>
      <c r="T41" s="143"/>
      <c r="U41" s="143"/>
      <c r="V41" s="107"/>
      <c r="W41" s="143"/>
    </row>
    <row r="42" ht="21.0" hidden="1" customHeight="1" outlineLevel="1">
      <c r="A42" s="145"/>
      <c r="B42" s="147"/>
      <c r="C42" s="149"/>
      <c r="D42" s="149"/>
      <c r="E42" s="66"/>
      <c r="F42" s="194"/>
      <c r="G42" s="171"/>
      <c r="H42" s="155"/>
      <c r="I42" s="155"/>
      <c r="J42" s="157"/>
      <c r="K42" s="157"/>
      <c r="L42" s="107"/>
      <c r="M42" s="155"/>
      <c r="N42" s="155"/>
      <c r="O42" s="157"/>
      <c r="P42" s="157"/>
      <c r="Q42" s="107"/>
      <c r="R42" s="160"/>
      <c r="S42" s="160"/>
      <c r="T42" s="166"/>
      <c r="U42" s="166"/>
      <c r="V42" s="107"/>
      <c r="W42" s="143"/>
    </row>
    <row r="43" ht="21.0" hidden="1" customHeight="1" outlineLevel="1">
      <c r="A43" s="145"/>
      <c r="B43" s="147"/>
      <c r="C43" s="149"/>
      <c r="D43" s="149"/>
      <c r="E43" s="66"/>
      <c r="F43" s="194"/>
      <c r="G43" s="171"/>
      <c r="H43" s="155"/>
      <c r="I43" s="155"/>
      <c r="J43" s="157"/>
      <c r="K43" s="157"/>
      <c r="L43" s="107"/>
      <c r="M43" s="155"/>
      <c r="N43" s="155"/>
      <c r="O43" s="157"/>
      <c r="P43" s="157"/>
      <c r="Q43" s="107"/>
      <c r="R43" s="160"/>
      <c r="S43" s="160"/>
      <c r="T43" s="166"/>
      <c r="U43" s="166"/>
      <c r="V43" s="107"/>
      <c r="W43" s="143"/>
    </row>
    <row r="44" ht="21.0" customHeight="1" collapsed="1">
      <c r="A44" s="145"/>
      <c r="B44" s="147"/>
      <c r="C44" s="149"/>
      <c r="D44" s="149"/>
      <c r="E44" s="69"/>
      <c r="F44" s="194"/>
      <c r="G44" s="171"/>
      <c r="H44" s="143"/>
      <c r="I44" s="166"/>
      <c r="J44" s="166"/>
      <c r="K44" s="166"/>
      <c r="L44" s="107"/>
      <c r="M44" s="166"/>
      <c r="N44" s="166"/>
      <c r="O44" s="166"/>
      <c r="P44" s="166"/>
      <c r="Q44" s="107"/>
      <c r="R44" s="166"/>
      <c r="S44" s="166"/>
      <c r="T44" s="166"/>
      <c r="U44" s="166"/>
      <c r="V44" s="107"/>
      <c r="W44" s="143"/>
    </row>
  </sheetData>
  <mergeCells count="3">
    <mergeCell ref="H2:L2"/>
    <mergeCell ref="M2:Q2"/>
    <mergeCell ref="R2:V2"/>
  </mergeCells>
  <conditionalFormatting sqref="A1:W1">
    <cfRule type="containsBlanks" dxfId="0" priority="1">
      <formula>LEN(TRIM(A1))=0</formula>
    </cfRule>
  </conditionalFormatting>
  <dataValidations>
    <dataValidation type="list" allowBlank="1" showErrorMessage="1" sqref="L4:L44 Q4:Q44 V4:V44">
      <formula1>'Countries, Currencies'!$B$3:$B$251</formula1>
    </dataValidation>
    <dataValidation type="list" allowBlank="1" showInputMessage="1" showErrorMessage="1" prompt="Click and enter a value from the list of items" sqref="C4:D44">
      <formula1>"0,1"</formula1>
    </dataValidation>
  </dataValidations>
  <printOptions gridLines="1" horizontalCentered="1"/>
  <pageMargins bottom="0.75" footer="0.0" header="0.0" left="0.7" right="0.7" top="0.75"/>
  <pageSetup fitToHeight="0"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fitToPage="1"/>
  </sheetPr>
  <sheetViews>
    <sheetView workbookViewId="0">
      <pane ySplit="3.0" topLeftCell="A4" activePane="bottomLeft" state="frozen"/>
      <selection activeCell="B5" sqref="B5" pane="bottomLeft"/>
    </sheetView>
  </sheetViews>
  <sheetFormatPr customHeight="1" defaultColWidth="14.43" defaultRowHeight="15.0" outlineLevelCol="1" outlineLevelRow="1"/>
  <cols>
    <col customWidth="1" min="1" max="1" width="29.29"/>
    <col customWidth="1" min="2" max="2" width="11.0"/>
    <col collapsed="1" customWidth="1" min="3" max="3" width="16.86"/>
    <col customWidth="1" hidden="1" min="4" max="4" width="13.86" outlineLevel="1"/>
    <col customWidth="1" hidden="1" min="5" max="5" width="18.86" outlineLevel="1"/>
    <col customWidth="1" hidden="1" min="6" max="6" width="20.14" outlineLevel="1"/>
    <col customWidth="1" hidden="1" min="7" max="7" width="13.29" outlineLevel="1"/>
    <col customWidth="1" hidden="1" min="8" max="8" width="16.43" outlineLevel="1"/>
    <col collapsed="1" customWidth="1" min="9" max="9" width="18.86"/>
    <col customWidth="1" hidden="1" min="10" max="10" width="22.14" outlineLevel="1"/>
    <col customWidth="1" hidden="1" min="11" max="11" width="20.0" outlineLevel="1"/>
    <col customWidth="1" min="12" max="12" width="21.29"/>
    <col collapsed="1" customWidth="1" min="13" max="13" width="26.86"/>
    <col customWidth="1" hidden="1" min="14" max="14" width="25.43" outlineLevel="1"/>
    <col customWidth="1" hidden="1" min="15" max="15" width="22.71" outlineLevel="1"/>
    <col collapsed="1" customWidth="1" min="16" max="16" width="28.43"/>
    <col customWidth="1" hidden="1" min="17" max="17" width="15.29" outlineLevel="1"/>
    <col customWidth="1" hidden="1" min="18" max="18" width="10.57" outlineLevel="1"/>
    <col customWidth="1" hidden="1" min="19" max="19" width="9.57" outlineLevel="1"/>
    <col customWidth="1" hidden="1" min="20" max="20" width="20.43" outlineLevel="1"/>
    <col collapsed="1" customWidth="1" min="21" max="21" width="28.43"/>
    <col customWidth="1" hidden="1" min="22" max="25" width="11.57" outlineLevel="1"/>
    <col customWidth="1" min="26" max="26" width="26.43"/>
  </cols>
  <sheetData>
    <row r="1" ht="23.25" hidden="1" customHeight="1" outlineLevel="1">
      <c r="A1" s="2" t="s">
        <v>167</v>
      </c>
      <c r="B1" s="2" t="s">
        <v>1</v>
      </c>
      <c r="C1" s="112" t="s">
        <v>3</v>
      </c>
      <c r="D1" s="112" t="s">
        <v>4</v>
      </c>
      <c r="E1" s="2" t="s">
        <v>10</v>
      </c>
      <c r="F1" s="114" t="s">
        <v>11</v>
      </c>
      <c r="G1" s="3" t="s">
        <v>8</v>
      </c>
      <c r="H1" s="2" t="s">
        <v>35</v>
      </c>
      <c r="I1" s="116" t="s">
        <v>6</v>
      </c>
      <c r="J1" s="2" t="s">
        <v>169</v>
      </c>
      <c r="K1" s="118" t="s">
        <v>7</v>
      </c>
      <c r="L1" s="2" t="s">
        <v>5</v>
      </c>
      <c r="M1" s="2" t="s">
        <v>172</v>
      </c>
      <c r="N1" s="2" t="s">
        <v>173</v>
      </c>
      <c r="O1" s="2" t="s">
        <v>174</v>
      </c>
      <c r="P1" s="2" t="s">
        <v>13</v>
      </c>
      <c r="Q1" s="2" t="s">
        <v>14</v>
      </c>
      <c r="R1" s="2" t="s">
        <v>15</v>
      </c>
      <c r="S1" s="2" t="s">
        <v>16</v>
      </c>
      <c r="T1" s="2" t="s">
        <v>17</v>
      </c>
      <c r="U1" s="2" t="s">
        <v>18</v>
      </c>
      <c r="V1" s="2" t="s">
        <v>19</v>
      </c>
      <c r="W1" s="2" t="s">
        <v>20</v>
      </c>
      <c r="X1" s="2" t="s">
        <v>21</v>
      </c>
      <c r="Y1" s="2" t="s">
        <v>22</v>
      </c>
      <c r="Z1" s="2"/>
    </row>
    <row r="2" ht="37.5" customHeight="1">
      <c r="A2" s="122" t="str">
        <f>HYPERLINK("https://www.bikalims.org/manual/clients/client-contacts-client-users","Client Contacts")</f>
        <v>Client Contacts</v>
      </c>
      <c r="B2" s="123" t="s">
        <v>186</v>
      </c>
      <c r="C2" s="75"/>
      <c r="D2" s="125"/>
      <c r="E2" s="113"/>
      <c r="F2" s="59"/>
      <c r="G2" s="115"/>
      <c r="H2" s="126"/>
      <c r="I2" s="128" t="s">
        <v>127</v>
      </c>
      <c r="J2" s="15"/>
      <c r="K2" s="16"/>
      <c r="L2" s="130"/>
      <c r="M2" s="132" t="s">
        <v>205</v>
      </c>
      <c r="N2" s="15"/>
      <c r="O2" s="16"/>
      <c r="P2" s="135" t="s">
        <v>171</v>
      </c>
      <c r="Q2" s="15"/>
      <c r="R2" s="15"/>
      <c r="S2" s="15"/>
      <c r="T2" s="16"/>
      <c r="U2" s="137" t="s">
        <v>175</v>
      </c>
      <c r="V2" s="15"/>
      <c r="W2" s="15"/>
      <c r="X2" s="15"/>
      <c r="Y2" s="16"/>
      <c r="Z2" s="17" t="str">
        <f>HYPERLINK("https://www.bikalabs.com","Creative Commons BYSA
Bika Lab Systems")</f>
        <v>Creative Commons BYSA
Bika Lab Systems</v>
      </c>
    </row>
    <row r="3" ht="24.0" customHeight="1">
      <c r="A3" s="140" t="s">
        <v>215</v>
      </c>
      <c r="B3" s="24" t="s">
        <v>1</v>
      </c>
      <c r="C3" s="142" t="s">
        <v>218</v>
      </c>
      <c r="D3" s="142" t="s">
        <v>220</v>
      </c>
      <c r="E3" s="22" t="s">
        <v>10</v>
      </c>
      <c r="F3" s="22" t="s">
        <v>11</v>
      </c>
      <c r="G3" s="24" t="s">
        <v>34</v>
      </c>
      <c r="H3" s="148" t="s">
        <v>35</v>
      </c>
      <c r="I3" s="124" t="s">
        <v>222</v>
      </c>
      <c r="J3" s="22" t="s">
        <v>223</v>
      </c>
      <c r="K3" s="124" t="s">
        <v>224</v>
      </c>
      <c r="L3" s="150" t="s">
        <v>30</v>
      </c>
      <c r="M3" s="154" t="s">
        <v>225</v>
      </c>
      <c r="N3" s="154" t="s">
        <v>226</v>
      </c>
      <c r="O3" s="154" t="s">
        <v>227</v>
      </c>
      <c r="P3" s="154" t="s">
        <v>40</v>
      </c>
      <c r="Q3" s="158" t="s">
        <v>41</v>
      </c>
      <c r="R3" s="158" t="s">
        <v>42</v>
      </c>
      <c r="S3" s="158" t="s">
        <v>44</v>
      </c>
      <c r="T3" s="158" t="s">
        <v>46</v>
      </c>
      <c r="U3" s="154" t="s">
        <v>200</v>
      </c>
      <c r="V3" s="158" t="s">
        <v>41</v>
      </c>
      <c r="W3" s="158" t="s">
        <v>42</v>
      </c>
      <c r="X3" s="158" t="s">
        <v>44</v>
      </c>
      <c r="Y3" s="162" t="s">
        <v>46</v>
      </c>
      <c r="Z3" s="164"/>
    </row>
    <row r="4" ht="21.0" customHeight="1">
      <c r="A4" s="136" t="s">
        <v>206</v>
      </c>
      <c r="B4" s="136" t="s">
        <v>230</v>
      </c>
      <c r="C4" s="168" t="s">
        <v>232</v>
      </c>
      <c r="D4" s="168" t="s">
        <v>236</v>
      </c>
      <c r="E4" s="168" t="s">
        <v>237</v>
      </c>
      <c r="F4" s="168" t="s">
        <v>239</v>
      </c>
      <c r="G4" s="168"/>
      <c r="H4" s="169"/>
      <c r="I4" s="170"/>
      <c r="J4" s="172"/>
      <c r="K4" s="170"/>
      <c r="L4" s="134" t="s">
        <v>245</v>
      </c>
      <c r="M4" s="173"/>
      <c r="N4" s="173"/>
      <c r="O4" s="173"/>
      <c r="P4" s="174"/>
      <c r="Q4" s="173"/>
      <c r="R4" s="175"/>
      <c r="S4" s="175"/>
      <c r="T4" s="173"/>
      <c r="U4" s="174"/>
      <c r="V4" s="176"/>
      <c r="W4" s="177"/>
      <c r="X4" s="177"/>
      <c r="Y4" s="176"/>
      <c r="Z4" s="178"/>
    </row>
    <row r="5" ht="21.0" customHeight="1">
      <c r="A5" s="149"/>
      <c r="B5" s="149"/>
      <c r="C5" s="179"/>
      <c r="D5" s="179"/>
      <c r="E5" s="180"/>
      <c r="F5" s="180"/>
      <c r="G5" s="180"/>
      <c r="H5" s="180"/>
      <c r="I5" s="151"/>
      <c r="J5" s="51"/>
      <c r="K5" s="151"/>
      <c r="L5" s="153"/>
      <c r="M5" s="176"/>
      <c r="N5" s="176"/>
      <c r="O5" s="176"/>
      <c r="P5" s="181"/>
      <c r="Q5" s="176"/>
      <c r="R5" s="177"/>
      <c r="S5" s="177"/>
      <c r="T5" s="176"/>
      <c r="U5" s="181"/>
      <c r="V5" s="176"/>
      <c r="W5" s="177"/>
      <c r="X5" s="177"/>
      <c r="Y5" s="176"/>
      <c r="Z5" s="178"/>
    </row>
    <row r="6" ht="21.0" customHeight="1">
      <c r="A6" s="149"/>
      <c r="B6" s="149"/>
      <c r="C6" s="108"/>
      <c r="D6" s="180"/>
      <c r="E6" s="180"/>
      <c r="F6" s="180"/>
      <c r="G6" s="180"/>
      <c r="H6" s="180"/>
      <c r="I6" s="151"/>
      <c r="J6" s="183"/>
      <c r="K6" s="151"/>
      <c r="L6" s="153"/>
      <c r="M6" s="176"/>
      <c r="N6" s="176"/>
      <c r="O6" s="176"/>
      <c r="P6" s="181"/>
      <c r="Q6" s="176"/>
      <c r="R6" s="177"/>
      <c r="S6" s="177"/>
      <c r="T6" s="176"/>
      <c r="U6" s="181"/>
      <c r="V6" s="176"/>
      <c r="W6" s="177"/>
      <c r="X6" s="177"/>
      <c r="Y6" s="176"/>
      <c r="Z6" s="178"/>
    </row>
    <row r="7" ht="21.0" customHeight="1">
      <c r="A7" s="149"/>
      <c r="B7" s="149"/>
      <c r="C7" s="108"/>
      <c r="D7" s="180"/>
      <c r="E7" s="180"/>
      <c r="F7" s="180"/>
      <c r="G7" s="180"/>
      <c r="H7" s="180"/>
      <c r="I7" s="151"/>
      <c r="J7" s="183"/>
      <c r="K7" s="151"/>
      <c r="L7" s="153"/>
      <c r="M7" s="176"/>
      <c r="N7" s="176"/>
      <c r="O7" s="176"/>
      <c r="P7" s="181"/>
      <c r="Q7" s="176"/>
      <c r="R7" s="177"/>
      <c r="S7" s="177"/>
      <c r="T7" s="176"/>
      <c r="U7" s="181"/>
      <c r="V7" s="176"/>
      <c r="W7" s="177"/>
      <c r="X7" s="177"/>
      <c r="Y7" s="176"/>
      <c r="Z7" s="178"/>
    </row>
    <row r="8" ht="21.0" customHeight="1">
      <c r="A8" s="149"/>
      <c r="B8" s="149"/>
      <c r="C8" s="108"/>
      <c r="D8" s="180"/>
      <c r="E8" s="180"/>
      <c r="F8" s="180"/>
      <c r="G8" s="180"/>
      <c r="H8" s="180"/>
      <c r="I8" s="151"/>
      <c r="J8" s="183"/>
      <c r="K8" s="151"/>
      <c r="L8" s="153"/>
      <c r="M8" s="176"/>
      <c r="N8" s="176"/>
      <c r="O8" s="176"/>
      <c r="P8" s="181"/>
      <c r="Q8" s="176"/>
      <c r="R8" s="177"/>
      <c r="S8" s="177"/>
      <c r="T8" s="176"/>
      <c r="U8" s="181"/>
      <c r="V8" s="176"/>
      <c r="W8" s="177"/>
      <c r="X8" s="177"/>
      <c r="Y8" s="176"/>
      <c r="Z8" s="178"/>
    </row>
    <row r="9" ht="21.0" customHeight="1">
      <c r="A9" s="149"/>
      <c r="B9" s="149"/>
      <c r="C9" s="108"/>
      <c r="D9" s="180"/>
      <c r="E9" s="180"/>
      <c r="F9" s="180"/>
      <c r="G9" s="180"/>
      <c r="H9" s="180"/>
      <c r="I9" s="151"/>
      <c r="J9" s="183"/>
      <c r="K9" s="151"/>
      <c r="L9" s="153"/>
      <c r="M9" s="176"/>
      <c r="N9" s="176"/>
      <c r="O9" s="176"/>
      <c r="P9" s="181"/>
      <c r="Q9" s="176"/>
      <c r="R9" s="177"/>
      <c r="S9" s="177"/>
      <c r="T9" s="176"/>
      <c r="U9" s="181"/>
      <c r="V9" s="176"/>
      <c r="W9" s="177"/>
      <c r="X9" s="177"/>
      <c r="Y9" s="176"/>
      <c r="Z9" s="178"/>
    </row>
    <row r="10" ht="21.0" customHeight="1">
      <c r="A10" s="149"/>
      <c r="B10" s="149"/>
      <c r="C10" s="108"/>
      <c r="D10" s="180"/>
      <c r="E10" s="180"/>
      <c r="F10" s="180"/>
      <c r="G10" s="180"/>
      <c r="H10" s="180"/>
      <c r="I10" s="151"/>
      <c r="J10" s="183"/>
      <c r="K10" s="151"/>
      <c r="L10" s="153"/>
      <c r="M10" s="176"/>
      <c r="N10" s="176"/>
      <c r="O10" s="176"/>
      <c r="P10" s="181"/>
      <c r="Q10" s="176"/>
      <c r="R10" s="177"/>
      <c r="S10" s="177"/>
      <c r="T10" s="176"/>
      <c r="U10" s="181"/>
      <c r="V10" s="176"/>
      <c r="W10" s="177"/>
      <c r="X10" s="177"/>
      <c r="Y10" s="176"/>
      <c r="Z10" s="178"/>
    </row>
    <row r="11" ht="21.0" customHeight="1">
      <c r="A11" s="149"/>
      <c r="B11" s="149"/>
      <c r="C11" s="108"/>
      <c r="D11" s="180"/>
      <c r="E11" s="180"/>
      <c r="F11" s="180"/>
      <c r="G11" s="180"/>
      <c r="H11" s="180"/>
      <c r="I11" s="151"/>
      <c r="J11" s="183"/>
      <c r="K11" s="151"/>
      <c r="L11" s="153"/>
      <c r="M11" s="176"/>
      <c r="N11" s="176"/>
      <c r="O11" s="176"/>
      <c r="P11" s="181"/>
      <c r="Q11" s="176"/>
      <c r="R11" s="177"/>
      <c r="S11" s="177"/>
      <c r="T11" s="176"/>
      <c r="U11" s="181"/>
      <c r="V11" s="176"/>
      <c r="W11" s="177"/>
      <c r="X11" s="177"/>
      <c r="Y11" s="176"/>
      <c r="Z11" s="178"/>
    </row>
    <row r="12" ht="21.0" customHeight="1">
      <c r="A12" s="149"/>
      <c r="B12" s="149"/>
      <c r="C12" s="108"/>
      <c r="D12" s="180"/>
      <c r="E12" s="180"/>
      <c r="F12" s="180"/>
      <c r="G12" s="180"/>
      <c r="H12" s="180"/>
      <c r="I12" s="151"/>
      <c r="J12" s="183"/>
      <c r="K12" s="151"/>
      <c r="L12" s="153"/>
      <c r="M12" s="176"/>
      <c r="N12" s="176"/>
      <c r="O12" s="176"/>
      <c r="P12" s="181"/>
      <c r="Q12" s="176"/>
      <c r="R12" s="177"/>
      <c r="S12" s="177"/>
      <c r="T12" s="176"/>
      <c r="U12" s="181"/>
      <c r="V12" s="176"/>
      <c r="W12" s="177"/>
      <c r="X12" s="177"/>
      <c r="Y12" s="176"/>
      <c r="Z12" s="178"/>
    </row>
    <row r="13" ht="21.0" customHeight="1">
      <c r="A13" s="149"/>
      <c r="B13" s="149"/>
      <c r="C13" s="108"/>
      <c r="D13" s="180"/>
      <c r="E13" s="180"/>
      <c r="F13" s="180"/>
      <c r="G13" s="180"/>
      <c r="H13" s="180"/>
      <c r="I13" s="187"/>
      <c r="J13" s="183"/>
      <c r="K13" s="151"/>
      <c r="L13" s="153"/>
      <c r="M13" s="176"/>
      <c r="N13" s="176"/>
      <c r="O13" s="176"/>
      <c r="P13" s="181"/>
      <c r="Q13" s="176"/>
      <c r="R13" s="177"/>
      <c r="S13" s="177"/>
      <c r="T13" s="176"/>
      <c r="U13" s="181"/>
      <c r="V13" s="176"/>
      <c r="W13" s="177"/>
      <c r="X13" s="177"/>
      <c r="Y13" s="176"/>
      <c r="Z13" s="178"/>
    </row>
    <row r="14" ht="21.0" customHeight="1">
      <c r="A14" s="149"/>
      <c r="B14" s="149"/>
      <c r="C14" s="108"/>
      <c r="D14" s="180"/>
      <c r="E14" s="180"/>
      <c r="F14" s="180"/>
      <c r="G14" s="180"/>
      <c r="H14" s="180"/>
      <c r="I14" s="187"/>
      <c r="J14" s="183"/>
      <c r="K14" s="151"/>
      <c r="L14" s="153"/>
      <c r="M14" s="176"/>
      <c r="N14" s="176"/>
      <c r="O14" s="176"/>
      <c r="P14" s="181"/>
      <c r="Q14" s="176"/>
      <c r="R14" s="177"/>
      <c r="S14" s="177"/>
      <c r="T14" s="176"/>
      <c r="U14" s="181"/>
      <c r="V14" s="176"/>
      <c r="W14" s="177"/>
      <c r="X14" s="177"/>
      <c r="Y14" s="176"/>
      <c r="Z14" s="178"/>
    </row>
    <row r="15" ht="21.0" customHeight="1" collapsed="1">
      <c r="A15" s="149"/>
      <c r="B15" s="149"/>
      <c r="C15" s="108"/>
      <c r="D15" s="180"/>
      <c r="E15" s="180"/>
      <c r="F15" s="180"/>
      <c r="G15" s="180"/>
      <c r="H15" s="180"/>
      <c r="I15" s="187"/>
      <c r="J15" s="183"/>
      <c r="K15" s="151"/>
      <c r="L15" s="153"/>
      <c r="M15" s="176"/>
      <c r="N15" s="176"/>
      <c r="O15" s="176"/>
      <c r="P15" s="181"/>
      <c r="Q15" s="176"/>
      <c r="R15" s="177"/>
      <c r="S15" s="177"/>
      <c r="T15" s="176"/>
      <c r="U15" s="181"/>
      <c r="V15" s="176"/>
      <c r="W15" s="177"/>
      <c r="X15" s="177"/>
      <c r="Y15" s="176"/>
      <c r="Z15" s="178"/>
    </row>
    <row r="16" ht="21.0" hidden="1" customHeight="1" outlineLevel="1">
      <c r="A16" s="149"/>
      <c r="B16" s="149"/>
      <c r="C16" s="108"/>
      <c r="D16" s="180"/>
      <c r="E16" s="180"/>
      <c r="F16" s="180"/>
      <c r="G16" s="180"/>
      <c r="H16" s="180"/>
      <c r="I16" s="187"/>
      <c r="J16" s="183"/>
      <c r="K16" s="151"/>
      <c r="L16" s="153"/>
      <c r="M16" s="176"/>
      <c r="N16" s="176"/>
      <c r="O16" s="176"/>
      <c r="P16" s="181"/>
      <c r="Q16" s="176"/>
      <c r="R16" s="177"/>
      <c r="S16" s="177"/>
      <c r="T16" s="176"/>
      <c r="U16" s="181"/>
      <c r="V16" s="176"/>
      <c r="W16" s="177"/>
      <c r="X16" s="177"/>
      <c r="Y16" s="176"/>
      <c r="Z16" s="178"/>
    </row>
    <row r="17" ht="21.0" hidden="1" customHeight="1" outlineLevel="1">
      <c r="A17" s="149"/>
      <c r="B17" s="149"/>
      <c r="C17" s="108"/>
      <c r="D17" s="180"/>
      <c r="E17" s="180"/>
      <c r="F17" s="180"/>
      <c r="G17" s="180"/>
      <c r="H17" s="180"/>
      <c r="I17" s="187"/>
      <c r="J17" s="183"/>
      <c r="K17" s="151"/>
      <c r="L17" s="153"/>
      <c r="M17" s="176"/>
      <c r="N17" s="176"/>
      <c r="O17" s="176"/>
      <c r="P17" s="181"/>
      <c r="Q17" s="176"/>
      <c r="R17" s="177"/>
      <c r="S17" s="177"/>
      <c r="T17" s="176"/>
      <c r="U17" s="181"/>
      <c r="V17" s="176"/>
      <c r="W17" s="177"/>
      <c r="X17" s="177"/>
      <c r="Y17" s="176"/>
      <c r="Z17" s="178"/>
    </row>
    <row r="18" ht="21.0" hidden="1" customHeight="1" outlineLevel="1">
      <c r="A18" s="149"/>
      <c r="B18" s="149"/>
      <c r="C18" s="108"/>
      <c r="D18" s="180"/>
      <c r="E18" s="180"/>
      <c r="F18" s="180"/>
      <c r="G18" s="180"/>
      <c r="H18" s="180"/>
      <c r="I18" s="187"/>
      <c r="J18" s="183"/>
      <c r="K18" s="151"/>
      <c r="L18" s="153"/>
      <c r="M18" s="176"/>
      <c r="N18" s="176"/>
      <c r="O18" s="176"/>
      <c r="P18" s="181"/>
      <c r="Q18" s="176"/>
      <c r="R18" s="177"/>
      <c r="S18" s="177"/>
      <c r="T18" s="176"/>
      <c r="U18" s="181"/>
      <c r="V18" s="176"/>
      <c r="W18" s="177"/>
      <c r="X18" s="177"/>
      <c r="Y18" s="176"/>
      <c r="Z18" s="178"/>
    </row>
    <row r="19" ht="21.0" hidden="1" customHeight="1" outlineLevel="1">
      <c r="A19" s="149"/>
      <c r="B19" s="149"/>
      <c r="C19" s="108"/>
      <c r="D19" s="180"/>
      <c r="E19" s="180"/>
      <c r="F19" s="180"/>
      <c r="G19" s="180"/>
      <c r="H19" s="180"/>
      <c r="I19" s="187"/>
      <c r="J19" s="183"/>
      <c r="K19" s="151"/>
      <c r="L19" s="153"/>
      <c r="M19" s="176"/>
      <c r="N19" s="176"/>
      <c r="O19" s="176"/>
      <c r="P19" s="181"/>
      <c r="Q19" s="176"/>
      <c r="R19" s="177"/>
      <c r="S19" s="177"/>
      <c r="T19" s="176"/>
      <c r="U19" s="181"/>
      <c r="V19" s="176"/>
      <c r="W19" s="177"/>
      <c r="X19" s="177"/>
      <c r="Y19" s="176"/>
      <c r="Z19" s="178"/>
    </row>
    <row r="20" ht="21.0" hidden="1" customHeight="1" outlineLevel="1">
      <c r="A20" s="149"/>
      <c r="B20" s="149"/>
      <c r="C20" s="108"/>
      <c r="D20" s="180"/>
      <c r="E20" s="180"/>
      <c r="F20" s="180"/>
      <c r="G20" s="180"/>
      <c r="H20" s="180"/>
      <c r="I20" s="187"/>
      <c r="J20" s="183"/>
      <c r="K20" s="151"/>
      <c r="L20" s="153"/>
      <c r="M20" s="176"/>
      <c r="N20" s="176"/>
      <c r="O20" s="176"/>
      <c r="P20" s="181"/>
      <c r="Q20" s="176"/>
      <c r="R20" s="177"/>
      <c r="S20" s="177"/>
      <c r="T20" s="176"/>
      <c r="U20" s="181"/>
      <c r="V20" s="176"/>
      <c r="W20" s="177"/>
      <c r="X20" s="177"/>
      <c r="Y20" s="176"/>
      <c r="Z20" s="178"/>
    </row>
    <row r="21" ht="21.0" hidden="1" customHeight="1" outlineLevel="1">
      <c r="A21" s="149"/>
      <c r="B21" s="149"/>
      <c r="C21" s="108"/>
      <c r="D21" s="180"/>
      <c r="E21" s="180"/>
      <c r="F21" s="180"/>
      <c r="G21" s="180"/>
      <c r="H21" s="180"/>
      <c r="I21" s="187"/>
      <c r="J21" s="183"/>
      <c r="K21" s="151"/>
      <c r="L21" s="153"/>
      <c r="M21" s="176"/>
      <c r="N21" s="176"/>
      <c r="O21" s="176"/>
      <c r="P21" s="181"/>
      <c r="Q21" s="176"/>
      <c r="R21" s="177"/>
      <c r="S21" s="177"/>
      <c r="T21" s="176"/>
      <c r="U21" s="181"/>
      <c r="V21" s="176"/>
      <c r="W21" s="177"/>
      <c r="X21" s="177"/>
      <c r="Y21" s="176"/>
      <c r="Z21" s="178"/>
    </row>
    <row r="22" ht="21.0" hidden="1" customHeight="1" outlineLevel="1">
      <c r="A22" s="149"/>
      <c r="B22" s="149"/>
      <c r="C22" s="108"/>
      <c r="D22" s="180"/>
      <c r="E22" s="180"/>
      <c r="F22" s="180"/>
      <c r="G22" s="180"/>
      <c r="H22" s="180"/>
      <c r="I22" s="187"/>
      <c r="J22" s="183"/>
      <c r="K22" s="151"/>
      <c r="L22" s="153"/>
      <c r="M22" s="176"/>
      <c r="N22" s="176"/>
      <c r="O22" s="176"/>
      <c r="P22" s="181"/>
      <c r="Q22" s="176"/>
      <c r="R22" s="177"/>
      <c r="S22" s="177"/>
      <c r="T22" s="176"/>
      <c r="U22" s="181"/>
      <c r="V22" s="176"/>
      <c r="W22" s="177"/>
      <c r="X22" s="177"/>
      <c r="Y22" s="176"/>
      <c r="Z22" s="178"/>
    </row>
    <row r="23" ht="21.0" hidden="1" customHeight="1" outlineLevel="1">
      <c r="A23" s="149"/>
      <c r="B23" s="149"/>
      <c r="C23" s="108"/>
      <c r="D23" s="180"/>
      <c r="E23" s="180"/>
      <c r="F23" s="180"/>
      <c r="G23" s="180"/>
      <c r="H23" s="180"/>
      <c r="I23" s="187"/>
      <c r="J23" s="183"/>
      <c r="K23" s="151"/>
      <c r="L23" s="153"/>
      <c r="M23" s="176"/>
      <c r="N23" s="176"/>
      <c r="O23" s="176"/>
      <c r="P23" s="181"/>
      <c r="Q23" s="176"/>
      <c r="R23" s="177"/>
      <c r="S23" s="177"/>
      <c r="T23" s="176"/>
      <c r="U23" s="181"/>
      <c r="V23" s="176"/>
      <c r="W23" s="177"/>
      <c r="X23" s="177"/>
      <c r="Y23" s="176"/>
      <c r="Z23" s="178"/>
    </row>
    <row r="24" ht="21.0" hidden="1" customHeight="1" outlineLevel="1">
      <c r="A24" s="149"/>
      <c r="B24" s="149"/>
      <c r="C24" s="108"/>
      <c r="D24" s="180"/>
      <c r="E24" s="180"/>
      <c r="F24" s="180"/>
      <c r="G24" s="180"/>
      <c r="H24" s="180"/>
      <c r="I24" s="187"/>
      <c r="J24" s="183"/>
      <c r="K24" s="151"/>
      <c r="L24" s="153"/>
      <c r="M24" s="176"/>
      <c r="N24" s="176"/>
      <c r="O24" s="176"/>
      <c r="P24" s="181"/>
      <c r="Q24" s="176"/>
      <c r="R24" s="177"/>
      <c r="S24" s="177"/>
      <c r="T24" s="176"/>
      <c r="U24" s="181"/>
      <c r="V24" s="176"/>
      <c r="W24" s="177"/>
      <c r="X24" s="177"/>
      <c r="Y24" s="176"/>
      <c r="Z24" s="178"/>
    </row>
    <row r="25" ht="21.0" hidden="1" customHeight="1" outlineLevel="1">
      <c r="A25" s="149"/>
      <c r="B25" s="149"/>
      <c r="C25" s="108"/>
      <c r="D25" s="180"/>
      <c r="E25" s="180"/>
      <c r="F25" s="180"/>
      <c r="G25" s="180"/>
      <c r="H25" s="180"/>
      <c r="I25" s="187"/>
      <c r="J25" s="183"/>
      <c r="K25" s="151"/>
      <c r="L25" s="153"/>
      <c r="M25" s="176"/>
      <c r="N25" s="176"/>
      <c r="O25" s="176"/>
      <c r="P25" s="181"/>
      <c r="Q25" s="176"/>
      <c r="R25" s="177"/>
      <c r="S25" s="177"/>
      <c r="T25" s="176"/>
      <c r="U25" s="181"/>
      <c r="V25" s="176"/>
      <c r="W25" s="177"/>
      <c r="X25" s="177"/>
      <c r="Y25" s="176"/>
      <c r="Z25" s="178"/>
    </row>
    <row r="26" ht="21.0" hidden="1" customHeight="1" outlineLevel="1">
      <c r="A26" s="149"/>
      <c r="B26" s="149"/>
      <c r="C26" s="108"/>
      <c r="D26" s="180"/>
      <c r="E26" s="180"/>
      <c r="F26" s="180"/>
      <c r="G26" s="180"/>
      <c r="H26" s="180"/>
      <c r="I26" s="187"/>
      <c r="J26" s="183"/>
      <c r="K26" s="151"/>
      <c r="L26" s="153"/>
      <c r="M26" s="176"/>
      <c r="N26" s="176"/>
      <c r="O26" s="176"/>
      <c r="P26" s="181"/>
      <c r="Q26" s="176"/>
      <c r="R26" s="177"/>
      <c r="S26" s="177"/>
      <c r="T26" s="176"/>
      <c r="U26" s="181"/>
      <c r="V26" s="176"/>
      <c r="W26" s="177"/>
      <c r="X26" s="177"/>
      <c r="Y26" s="176"/>
      <c r="Z26" s="178"/>
    </row>
    <row r="27" ht="21.0" hidden="1" customHeight="1" outlineLevel="1">
      <c r="A27" s="149"/>
      <c r="B27" s="149"/>
      <c r="C27" s="108"/>
      <c r="D27" s="180"/>
      <c r="E27" s="180"/>
      <c r="F27" s="180"/>
      <c r="G27" s="180"/>
      <c r="H27" s="180"/>
      <c r="I27" s="187"/>
      <c r="J27" s="183"/>
      <c r="K27" s="151"/>
      <c r="L27" s="153"/>
      <c r="M27" s="176"/>
      <c r="N27" s="176"/>
      <c r="O27" s="176"/>
      <c r="P27" s="181"/>
      <c r="Q27" s="176"/>
      <c r="R27" s="177"/>
      <c r="S27" s="177"/>
      <c r="T27" s="176"/>
      <c r="U27" s="181"/>
      <c r="V27" s="176"/>
      <c r="W27" s="177"/>
      <c r="X27" s="177"/>
      <c r="Y27" s="176"/>
      <c r="Z27" s="178"/>
    </row>
    <row r="28" ht="21.0" hidden="1" customHeight="1" outlineLevel="1">
      <c r="A28" s="149"/>
      <c r="B28" s="149"/>
      <c r="C28" s="108"/>
      <c r="D28" s="180"/>
      <c r="E28" s="180"/>
      <c r="F28" s="180"/>
      <c r="G28" s="180"/>
      <c r="H28" s="180"/>
      <c r="I28" s="195"/>
      <c r="J28" s="183"/>
      <c r="K28" s="151"/>
      <c r="L28" s="153"/>
      <c r="M28" s="176"/>
      <c r="N28" s="176"/>
      <c r="O28" s="176"/>
      <c r="P28" s="181"/>
      <c r="Q28" s="176"/>
      <c r="R28" s="177"/>
      <c r="S28" s="177"/>
      <c r="T28" s="176"/>
      <c r="U28" s="181"/>
      <c r="V28" s="176"/>
      <c r="W28" s="177"/>
      <c r="X28" s="177"/>
      <c r="Y28" s="176"/>
      <c r="Z28" s="178"/>
    </row>
    <row r="29" ht="21.0" hidden="1" customHeight="1" outlineLevel="1">
      <c r="A29" s="149"/>
      <c r="B29" s="149"/>
      <c r="C29" s="108"/>
      <c r="D29" s="180"/>
      <c r="E29" s="180"/>
      <c r="F29" s="180"/>
      <c r="G29" s="180"/>
      <c r="H29" s="180"/>
      <c r="I29" s="195"/>
      <c r="J29" s="183"/>
      <c r="K29" s="151"/>
      <c r="L29" s="153"/>
      <c r="M29" s="176"/>
      <c r="N29" s="176"/>
      <c r="O29" s="176"/>
      <c r="P29" s="181"/>
      <c r="Q29" s="176"/>
      <c r="R29" s="177"/>
      <c r="S29" s="177"/>
      <c r="T29" s="176"/>
      <c r="U29" s="181"/>
      <c r="V29" s="176"/>
      <c r="W29" s="177"/>
      <c r="X29" s="177"/>
      <c r="Y29" s="176"/>
      <c r="Z29" s="178"/>
    </row>
    <row r="30" ht="21.0" hidden="1" customHeight="1" outlineLevel="1">
      <c r="A30" s="149"/>
      <c r="B30" s="149"/>
      <c r="C30" s="108"/>
      <c r="D30" s="180"/>
      <c r="E30" s="180"/>
      <c r="F30" s="180"/>
      <c r="G30" s="180"/>
      <c r="H30" s="180"/>
      <c r="I30" s="195"/>
      <c r="J30" s="183"/>
      <c r="K30" s="151"/>
      <c r="L30" s="153"/>
      <c r="M30" s="176"/>
      <c r="N30" s="176"/>
      <c r="O30" s="176"/>
      <c r="P30" s="181"/>
      <c r="Q30" s="176"/>
      <c r="R30" s="177"/>
      <c r="S30" s="177"/>
      <c r="T30" s="176"/>
      <c r="U30" s="181"/>
      <c r="V30" s="176"/>
      <c r="W30" s="177"/>
      <c r="X30" s="177"/>
      <c r="Y30" s="176"/>
      <c r="Z30" s="178"/>
    </row>
    <row r="31" ht="21.0" hidden="1" customHeight="1" outlineLevel="1">
      <c r="A31" s="149"/>
      <c r="B31" s="149"/>
      <c r="C31" s="108"/>
      <c r="D31" s="180"/>
      <c r="E31" s="180"/>
      <c r="F31" s="180"/>
      <c r="G31" s="180"/>
      <c r="H31" s="180"/>
      <c r="I31" s="195"/>
      <c r="J31" s="183"/>
      <c r="K31" s="151"/>
      <c r="L31" s="153"/>
      <c r="M31" s="176"/>
      <c r="N31" s="176"/>
      <c r="O31" s="176"/>
      <c r="P31" s="181"/>
      <c r="Q31" s="176"/>
      <c r="R31" s="177"/>
      <c r="S31" s="177"/>
      <c r="T31" s="176"/>
      <c r="U31" s="181"/>
      <c r="V31" s="176"/>
      <c r="W31" s="177"/>
      <c r="X31" s="177"/>
      <c r="Y31" s="176"/>
      <c r="Z31" s="178"/>
    </row>
    <row r="32" ht="21.0" hidden="1" customHeight="1" outlineLevel="1">
      <c r="A32" s="149"/>
      <c r="B32" s="149"/>
      <c r="C32" s="108"/>
      <c r="D32" s="180"/>
      <c r="E32" s="180"/>
      <c r="F32" s="180"/>
      <c r="G32" s="180"/>
      <c r="H32" s="180"/>
      <c r="I32" s="195"/>
      <c r="J32" s="183"/>
      <c r="K32" s="151"/>
      <c r="L32" s="153"/>
      <c r="M32" s="176"/>
      <c r="N32" s="176"/>
      <c r="O32" s="176"/>
      <c r="P32" s="181"/>
      <c r="Q32" s="176"/>
      <c r="R32" s="177"/>
      <c r="S32" s="177"/>
      <c r="T32" s="176"/>
      <c r="U32" s="181"/>
      <c r="V32" s="176"/>
      <c r="W32" s="177"/>
      <c r="X32" s="177"/>
      <c r="Y32" s="176"/>
      <c r="Z32" s="178"/>
    </row>
    <row r="33" ht="21.0" hidden="1" customHeight="1" outlineLevel="1">
      <c r="A33" s="149"/>
      <c r="B33" s="149"/>
      <c r="C33" s="108"/>
      <c r="D33" s="180"/>
      <c r="E33" s="180"/>
      <c r="F33" s="180"/>
      <c r="G33" s="180"/>
      <c r="H33" s="180"/>
      <c r="I33" s="195"/>
      <c r="J33" s="183"/>
      <c r="K33" s="151"/>
      <c r="L33" s="153"/>
      <c r="M33" s="176"/>
      <c r="N33" s="176"/>
      <c r="O33" s="176"/>
      <c r="P33" s="181"/>
      <c r="Q33" s="176"/>
      <c r="R33" s="177"/>
      <c r="S33" s="177"/>
      <c r="T33" s="176"/>
      <c r="U33" s="181"/>
      <c r="V33" s="176"/>
      <c r="W33" s="177"/>
      <c r="X33" s="177"/>
      <c r="Y33" s="176"/>
      <c r="Z33" s="178"/>
    </row>
    <row r="34" ht="21.0" hidden="1" customHeight="1" outlineLevel="1">
      <c r="A34" s="149"/>
      <c r="B34" s="149"/>
      <c r="C34" s="108"/>
      <c r="D34" s="180"/>
      <c r="E34" s="180"/>
      <c r="F34" s="180"/>
      <c r="G34" s="180"/>
      <c r="H34" s="180"/>
      <c r="I34" s="195"/>
      <c r="J34" s="183"/>
      <c r="K34" s="151"/>
      <c r="L34" s="153"/>
      <c r="M34" s="176"/>
      <c r="N34" s="176"/>
      <c r="O34" s="176"/>
      <c r="P34" s="181"/>
      <c r="Q34" s="176"/>
      <c r="R34" s="177"/>
      <c r="S34" s="177"/>
      <c r="T34" s="176"/>
      <c r="U34" s="181"/>
      <c r="V34" s="176"/>
      <c r="W34" s="177"/>
      <c r="X34" s="177"/>
      <c r="Y34" s="176"/>
      <c r="Z34" s="178"/>
    </row>
    <row r="35" ht="21.0" hidden="1" customHeight="1" outlineLevel="1">
      <c r="A35" s="149"/>
      <c r="B35" s="149"/>
      <c r="C35" s="108"/>
      <c r="D35" s="180"/>
      <c r="E35" s="180"/>
      <c r="F35" s="180"/>
      <c r="G35" s="180"/>
      <c r="H35" s="180"/>
      <c r="I35" s="195"/>
      <c r="J35" s="183"/>
      <c r="K35" s="194"/>
      <c r="L35" s="176"/>
      <c r="M35" s="176"/>
      <c r="N35" s="176"/>
      <c r="O35" s="176"/>
      <c r="P35" s="181"/>
      <c r="Q35" s="176"/>
      <c r="R35" s="177"/>
      <c r="S35" s="177"/>
      <c r="T35" s="176"/>
      <c r="U35" s="181"/>
      <c r="V35" s="176"/>
      <c r="W35" s="177"/>
      <c r="X35" s="177"/>
      <c r="Y35" s="176"/>
      <c r="Z35" s="178"/>
    </row>
    <row r="36" ht="21.0" hidden="1" customHeight="1" outlineLevel="1">
      <c r="A36" s="149"/>
      <c r="B36" s="149"/>
      <c r="C36" s="108"/>
      <c r="D36" s="180"/>
      <c r="E36" s="180"/>
      <c r="F36" s="180"/>
      <c r="G36" s="180"/>
      <c r="H36" s="180"/>
      <c r="I36" s="195"/>
      <c r="J36" s="183"/>
      <c r="K36" s="194"/>
      <c r="L36" s="167"/>
      <c r="M36" s="176"/>
      <c r="N36" s="176"/>
      <c r="O36" s="176"/>
      <c r="P36" s="181"/>
      <c r="Q36" s="176"/>
      <c r="R36" s="177"/>
      <c r="S36" s="177"/>
      <c r="T36" s="176"/>
      <c r="U36" s="181"/>
      <c r="V36" s="176"/>
      <c r="W36" s="177"/>
      <c r="X36" s="177"/>
      <c r="Y36" s="176"/>
      <c r="Z36" s="178"/>
    </row>
    <row r="37" ht="21.0" hidden="1" customHeight="1" outlineLevel="1">
      <c r="A37" s="149"/>
      <c r="B37" s="149"/>
      <c r="C37" s="108"/>
      <c r="D37" s="180"/>
      <c r="E37" s="180"/>
      <c r="F37" s="180"/>
      <c r="G37" s="180"/>
      <c r="H37" s="180"/>
      <c r="I37" s="195"/>
      <c r="J37" s="183"/>
      <c r="K37" s="195"/>
      <c r="L37" s="176"/>
      <c r="M37" s="176"/>
      <c r="N37" s="176"/>
      <c r="O37" s="176"/>
      <c r="P37" s="181"/>
      <c r="Q37" s="176"/>
      <c r="R37" s="177"/>
      <c r="S37" s="177"/>
      <c r="T37" s="176"/>
      <c r="U37" s="181"/>
      <c r="V37" s="176"/>
      <c r="W37" s="177"/>
      <c r="X37" s="177"/>
      <c r="Y37" s="176"/>
      <c r="Z37" s="178"/>
    </row>
    <row r="38" ht="21.0" hidden="1" customHeight="1" outlineLevel="1">
      <c r="A38" s="149"/>
      <c r="B38" s="149"/>
      <c r="C38" s="108"/>
      <c r="D38" s="180"/>
      <c r="E38" s="180"/>
      <c r="F38" s="180"/>
      <c r="G38" s="180"/>
      <c r="H38" s="180"/>
      <c r="I38" s="195"/>
      <c r="J38" s="183"/>
      <c r="K38" s="195"/>
      <c r="L38" s="176"/>
      <c r="M38" s="176"/>
      <c r="N38" s="176"/>
      <c r="O38" s="176"/>
      <c r="P38" s="181"/>
      <c r="Q38" s="176"/>
      <c r="R38" s="177"/>
      <c r="S38" s="177"/>
      <c r="T38" s="176"/>
      <c r="U38" s="181"/>
      <c r="V38" s="176"/>
      <c r="W38" s="177"/>
      <c r="X38" s="177"/>
      <c r="Y38" s="176"/>
      <c r="Z38" s="178"/>
    </row>
    <row r="39" ht="21.0" hidden="1" customHeight="1" outlineLevel="1">
      <c r="A39" s="149"/>
      <c r="B39" s="149"/>
      <c r="C39" s="108"/>
      <c r="D39" s="180"/>
      <c r="E39" s="180"/>
      <c r="F39" s="180"/>
      <c r="G39" s="180"/>
      <c r="H39" s="180"/>
      <c r="I39" s="195"/>
      <c r="J39" s="183"/>
      <c r="K39" s="195"/>
      <c r="L39" s="176"/>
      <c r="M39" s="176"/>
      <c r="N39" s="176"/>
      <c r="O39" s="176"/>
      <c r="P39" s="181"/>
      <c r="Q39" s="176"/>
      <c r="R39" s="177"/>
      <c r="S39" s="177"/>
      <c r="T39" s="176"/>
      <c r="U39" s="181"/>
      <c r="V39" s="176"/>
      <c r="W39" s="177"/>
      <c r="X39" s="177"/>
      <c r="Y39" s="176"/>
      <c r="Z39" s="178"/>
    </row>
    <row r="40" ht="21.0" hidden="1" customHeight="1" outlineLevel="1">
      <c r="A40" s="149"/>
      <c r="B40" s="149"/>
      <c r="C40" s="108"/>
      <c r="D40" s="180"/>
      <c r="E40" s="180"/>
      <c r="F40" s="180"/>
      <c r="G40" s="180"/>
      <c r="H40" s="180"/>
      <c r="I40" s="195"/>
      <c r="J40" s="183"/>
      <c r="K40" s="195"/>
      <c r="L40" s="176"/>
      <c r="M40" s="176"/>
      <c r="N40" s="176"/>
      <c r="O40" s="176"/>
      <c r="P40" s="181"/>
      <c r="Q40" s="176"/>
      <c r="R40" s="177"/>
      <c r="S40" s="177"/>
      <c r="T40" s="176"/>
      <c r="U40" s="181"/>
      <c r="V40" s="176"/>
      <c r="W40" s="177"/>
      <c r="X40" s="177"/>
      <c r="Y40" s="176"/>
      <c r="Z40" s="178"/>
    </row>
    <row r="41" ht="21.0" hidden="1" customHeight="1" outlineLevel="1">
      <c r="A41" s="149"/>
      <c r="B41" s="149"/>
      <c r="C41" s="108"/>
      <c r="D41" s="180"/>
      <c r="E41" s="180"/>
      <c r="F41" s="180"/>
      <c r="G41" s="180"/>
      <c r="H41" s="180"/>
      <c r="I41" s="195"/>
      <c r="J41" s="183"/>
      <c r="K41" s="195"/>
      <c r="L41" s="176"/>
      <c r="M41" s="176"/>
      <c r="N41" s="176"/>
      <c r="O41" s="176"/>
      <c r="P41" s="181"/>
      <c r="Q41" s="176"/>
      <c r="R41" s="177"/>
      <c r="S41" s="177"/>
      <c r="T41" s="176"/>
      <c r="U41" s="181"/>
      <c r="V41" s="176"/>
      <c r="W41" s="177"/>
      <c r="X41" s="177"/>
      <c r="Y41" s="176"/>
      <c r="Z41" s="178"/>
    </row>
    <row r="42" ht="21.0" hidden="1" customHeight="1" outlineLevel="1">
      <c r="A42" s="149"/>
      <c r="B42" s="149"/>
      <c r="C42" s="108"/>
      <c r="D42" s="180"/>
      <c r="E42" s="180"/>
      <c r="F42" s="180"/>
      <c r="G42" s="180"/>
      <c r="H42" s="180"/>
      <c r="I42" s="195"/>
      <c r="J42" s="183"/>
      <c r="K42" s="195"/>
      <c r="L42" s="176"/>
      <c r="M42" s="176"/>
      <c r="N42" s="176"/>
      <c r="O42" s="176"/>
      <c r="P42" s="181"/>
      <c r="Q42" s="176"/>
      <c r="R42" s="177"/>
      <c r="S42" s="177"/>
      <c r="T42" s="176"/>
      <c r="U42" s="181"/>
      <c r="V42" s="176"/>
      <c r="W42" s="177"/>
      <c r="X42" s="177"/>
      <c r="Y42" s="176"/>
      <c r="Z42" s="178"/>
    </row>
    <row r="43" ht="21.0" hidden="1" customHeight="1" outlineLevel="1">
      <c r="A43" s="149"/>
      <c r="B43" s="149"/>
      <c r="C43" s="108"/>
      <c r="D43" s="180"/>
      <c r="E43" s="180"/>
      <c r="F43" s="180"/>
      <c r="G43" s="180"/>
      <c r="H43" s="180"/>
      <c r="I43" s="195"/>
      <c r="J43" s="183"/>
      <c r="K43" s="195"/>
      <c r="L43" s="176"/>
      <c r="M43" s="176"/>
      <c r="N43" s="176"/>
      <c r="O43" s="176"/>
      <c r="P43" s="181"/>
      <c r="Q43" s="176"/>
      <c r="R43" s="177"/>
      <c r="S43" s="177"/>
      <c r="T43" s="176"/>
      <c r="U43" s="181"/>
      <c r="V43" s="176"/>
      <c r="W43" s="177"/>
      <c r="X43" s="177"/>
      <c r="Y43" s="176"/>
      <c r="Z43" s="178"/>
    </row>
    <row r="44" ht="21.0" hidden="1" customHeight="1" outlineLevel="1">
      <c r="A44" s="149"/>
      <c r="B44" s="149"/>
      <c r="C44" s="108"/>
      <c r="D44" s="180"/>
      <c r="E44" s="180"/>
      <c r="F44" s="180"/>
      <c r="G44" s="180"/>
      <c r="H44" s="180"/>
      <c r="I44" s="195"/>
      <c r="J44" s="183"/>
      <c r="K44" s="195"/>
      <c r="L44" s="176"/>
      <c r="M44" s="176"/>
      <c r="N44" s="176"/>
      <c r="O44" s="176"/>
      <c r="P44" s="181"/>
      <c r="Q44" s="176"/>
      <c r="R44" s="177"/>
      <c r="S44" s="177"/>
      <c r="T44" s="176"/>
      <c r="U44" s="181"/>
      <c r="V44" s="176"/>
      <c r="W44" s="177"/>
      <c r="X44" s="177"/>
      <c r="Y44" s="176"/>
      <c r="Z44" s="178"/>
    </row>
    <row r="45" ht="21.0" hidden="1" customHeight="1" outlineLevel="1">
      <c r="A45" s="149"/>
      <c r="B45" s="149"/>
      <c r="C45" s="180"/>
      <c r="D45" s="180"/>
      <c r="E45" s="180"/>
      <c r="F45" s="180"/>
      <c r="G45" s="180"/>
      <c r="H45" s="108"/>
      <c r="I45" s="195"/>
      <c r="J45" s="183"/>
      <c r="K45" s="195"/>
      <c r="L45" s="176"/>
      <c r="M45" s="176"/>
      <c r="N45" s="176"/>
      <c r="O45" s="176"/>
      <c r="P45" s="181"/>
      <c r="Q45" s="176"/>
      <c r="R45" s="177"/>
      <c r="S45" s="177"/>
      <c r="T45" s="176"/>
      <c r="U45" s="181"/>
      <c r="V45" s="176"/>
      <c r="W45" s="177"/>
      <c r="X45" s="177"/>
      <c r="Y45" s="176"/>
      <c r="Z45" s="178"/>
    </row>
    <row r="46" ht="21.0" hidden="1" customHeight="1" outlineLevel="1">
      <c r="A46" s="149"/>
      <c r="B46" s="149"/>
      <c r="C46" s="180"/>
      <c r="D46" s="180"/>
      <c r="E46" s="180"/>
      <c r="F46" s="180"/>
      <c r="G46" s="180"/>
      <c r="H46" s="210"/>
      <c r="I46" s="195"/>
      <c r="J46" s="183"/>
      <c r="K46" s="195"/>
      <c r="L46" s="176"/>
      <c r="M46" s="176"/>
      <c r="N46" s="176"/>
      <c r="O46" s="176"/>
      <c r="P46" s="181"/>
      <c r="Q46" s="176"/>
      <c r="R46" s="177"/>
      <c r="S46" s="177"/>
      <c r="T46" s="176"/>
      <c r="U46" s="181"/>
      <c r="V46" s="176"/>
      <c r="W46" s="177"/>
      <c r="X46" s="177"/>
      <c r="Y46" s="176"/>
      <c r="Z46" s="178"/>
    </row>
    <row r="47" ht="21.0" hidden="1" customHeight="1" outlineLevel="1">
      <c r="A47" s="149"/>
      <c r="B47" s="149"/>
      <c r="C47" s="180"/>
      <c r="D47" s="180"/>
      <c r="E47" s="180"/>
      <c r="F47" s="180"/>
      <c r="G47" s="180"/>
      <c r="H47" s="210"/>
      <c r="I47" s="195"/>
      <c r="J47" s="183"/>
      <c r="K47" s="195"/>
      <c r="L47" s="176"/>
      <c r="M47" s="176"/>
      <c r="N47" s="51"/>
      <c r="O47" s="176"/>
      <c r="P47" s="181"/>
      <c r="Q47" s="176"/>
      <c r="R47" s="177"/>
      <c r="S47" s="177"/>
      <c r="T47" s="176"/>
      <c r="U47" s="181"/>
      <c r="V47" s="176"/>
      <c r="W47" s="177"/>
      <c r="X47" s="177"/>
      <c r="Y47" s="176"/>
      <c r="Z47" s="178"/>
    </row>
    <row r="48" ht="21.0" hidden="1" customHeight="1" outlineLevel="1">
      <c r="A48" s="149"/>
      <c r="B48" s="149"/>
      <c r="C48" s="180"/>
      <c r="D48" s="180"/>
      <c r="E48" s="180"/>
      <c r="F48" s="180"/>
      <c r="G48" s="211"/>
      <c r="H48" s="108"/>
      <c r="I48" s="195"/>
      <c r="J48" s="183"/>
      <c r="K48" s="195"/>
      <c r="L48" s="176"/>
      <c r="M48" s="176"/>
      <c r="N48" s="51"/>
      <c r="O48" s="176"/>
      <c r="P48" s="181"/>
      <c r="Q48" s="176"/>
      <c r="R48" s="177"/>
      <c r="S48" s="177"/>
      <c r="T48" s="176"/>
      <c r="U48" s="181"/>
      <c r="V48" s="176"/>
      <c r="W48" s="177"/>
      <c r="X48" s="177"/>
      <c r="Y48" s="176"/>
      <c r="Z48" s="178"/>
    </row>
    <row r="49" ht="21.0" hidden="1" customHeight="1" outlineLevel="1">
      <c r="A49" s="149"/>
      <c r="B49" s="149"/>
      <c r="C49" s="180"/>
      <c r="D49" s="180"/>
      <c r="E49" s="180"/>
      <c r="F49" s="180"/>
      <c r="G49" s="212"/>
      <c r="H49" s="210"/>
      <c r="I49" s="195"/>
      <c r="J49" s="183"/>
      <c r="K49" s="195"/>
      <c r="L49" s="176"/>
      <c r="M49" s="176"/>
      <c r="N49" s="51"/>
      <c r="O49" s="176"/>
      <c r="P49" s="181"/>
      <c r="Q49" s="176"/>
      <c r="R49" s="177"/>
      <c r="S49" s="177"/>
      <c r="T49" s="176"/>
      <c r="U49" s="181"/>
      <c r="V49" s="176"/>
      <c r="W49" s="177"/>
      <c r="X49" s="177"/>
      <c r="Y49" s="176"/>
      <c r="Z49" s="178"/>
    </row>
    <row r="50" ht="21.0" hidden="1" customHeight="1" outlineLevel="1">
      <c r="A50" s="149"/>
      <c r="B50" s="149"/>
      <c r="C50" s="180"/>
      <c r="D50" s="180"/>
      <c r="E50" s="180"/>
      <c r="F50" s="180"/>
      <c r="G50" s="211"/>
      <c r="H50" s="210"/>
      <c r="I50" s="195"/>
      <c r="J50" s="183"/>
      <c r="K50" s="195"/>
      <c r="L50" s="176"/>
      <c r="M50" s="176"/>
      <c r="N50" s="176"/>
      <c r="O50" s="176"/>
      <c r="P50" s="181"/>
      <c r="Q50" s="176"/>
      <c r="R50" s="177"/>
      <c r="S50" s="177"/>
      <c r="T50" s="176"/>
      <c r="U50" s="181"/>
      <c r="V50" s="176"/>
      <c r="W50" s="177"/>
      <c r="X50" s="177"/>
      <c r="Y50" s="176"/>
      <c r="Z50" s="178"/>
    </row>
    <row r="51" ht="21.0" hidden="1" customHeight="1" outlineLevel="1">
      <c r="A51" s="149"/>
      <c r="B51" s="149"/>
      <c r="C51" s="180"/>
      <c r="D51" s="180"/>
      <c r="E51" s="180"/>
      <c r="F51" s="180"/>
      <c r="G51" s="180"/>
      <c r="H51" s="108"/>
      <c r="I51" s="195"/>
      <c r="J51" s="183"/>
      <c r="K51" s="195"/>
      <c r="L51" s="176"/>
      <c r="M51" s="176"/>
      <c r="N51" s="176"/>
      <c r="O51" s="176"/>
      <c r="P51" s="181"/>
      <c r="Q51" s="176"/>
      <c r="R51" s="177"/>
      <c r="S51" s="177"/>
      <c r="T51" s="176"/>
      <c r="U51" s="181"/>
      <c r="V51" s="176"/>
      <c r="W51" s="177"/>
      <c r="X51" s="177"/>
      <c r="Y51" s="176"/>
      <c r="Z51" s="178"/>
    </row>
    <row r="52" ht="21.0" hidden="1" customHeight="1" outlineLevel="1">
      <c r="A52" s="149"/>
      <c r="B52" s="149"/>
      <c r="C52" s="180"/>
      <c r="D52" s="180"/>
      <c r="E52" s="180"/>
      <c r="F52" s="180"/>
      <c r="G52" s="180"/>
      <c r="H52" s="210"/>
      <c r="I52" s="195"/>
      <c r="J52" s="183"/>
      <c r="K52" s="195"/>
      <c r="L52" s="176"/>
      <c r="M52" s="176"/>
      <c r="N52" s="176"/>
      <c r="O52" s="176"/>
      <c r="P52" s="181"/>
      <c r="Q52" s="176"/>
      <c r="R52" s="177"/>
      <c r="S52" s="177"/>
      <c r="T52" s="176"/>
      <c r="U52" s="181"/>
      <c r="V52" s="176"/>
      <c r="W52" s="177"/>
      <c r="X52" s="177"/>
      <c r="Y52" s="176"/>
      <c r="Z52" s="178"/>
    </row>
    <row r="53" ht="21.0" hidden="1" customHeight="1" outlineLevel="1">
      <c r="A53" s="149"/>
      <c r="B53" s="149"/>
      <c r="C53" s="180"/>
      <c r="D53" s="180"/>
      <c r="E53" s="180"/>
      <c r="F53" s="180"/>
      <c r="G53" s="180"/>
      <c r="H53" s="108"/>
      <c r="I53" s="195"/>
      <c r="J53" s="183"/>
      <c r="K53" s="195"/>
      <c r="L53" s="176"/>
      <c r="M53" s="176"/>
      <c r="N53" s="176"/>
      <c r="O53" s="176"/>
      <c r="P53" s="181"/>
      <c r="Q53" s="176"/>
      <c r="R53" s="177"/>
      <c r="S53" s="177"/>
      <c r="T53" s="176"/>
      <c r="U53" s="181"/>
      <c r="V53" s="176"/>
      <c r="W53" s="177"/>
      <c r="X53" s="177"/>
      <c r="Y53" s="176"/>
      <c r="Z53" s="178"/>
    </row>
    <row r="54" ht="21.0" hidden="1" customHeight="1" outlineLevel="1">
      <c r="A54" s="149"/>
      <c r="B54" s="149"/>
      <c r="C54" s="180"/>
      <c r="D54" s="180"/>
      <c r="E54" s="180"/>
      <c r="F54" s="180"/>
      <c r="G54" s="180"/>
      <c r="H54" s="108"/>
      <c r="I54" s="195"/>
      <c r="J54" s="183"/>
      <c r="K54" s="195"/>
      <c r="L54" s="176"/>
      <c r="M54" s="176"/>
      <c r="N54" s="176"/>
      <c r="O54" s="176"/>
      <c r="P54" s="181"/>
      <c r="Q54" s="176"/>
      <c r="R54" s="177"/>
      <c r="S54" s="177"/>
      <c r="T54" s="176"/>
      <c r="U54" s="181"/>
      <c r="V54" s="176"/>
      <c r="W54" s="177"/>
      <c r="X54" s="177"/>
      <c r="Y54" s="176"/>
      <c r="Z54" s="178"/>
    </row>
    <row r="55" ht="21.0" hidden="1" customHeight="1" outlineLevel="1">
      <c r="A55" s="149"/>
      <c r="B55" s="149"/>
      <c r="C55" s="180"/>
      <c r="D55" s="180"/>
      <c r="E55" s="180"/>
      <c r="F55" s="180"/>
      <c r="G55" s="180"/>
      <c r="H55" s="108"/>
      <c r="I55" s="195"/>
      <c r="J55" s="183"/>
      <c r="K55" s="195"/>
      <c r="L55" s="176"/>
      <c r="M55" s="176"/>
      <c r="N55" s="176"/>
      <c r="O55" s="176"/>
      <c r="P55" s="181"/>
      <c r="Q55" s="176"/>
      <c r="R55" s="177"/>
      <c r="S55" s="177"/>
      <c r="T55" s="176"/>
      <c r="U55" s="181"/>
      <c r="V55" s="176"/>
      <c r="W55" s="177"/>
      <c r="X55" s="177"/>
      <c r="Y55" s="176"/>
      <c r="Z55" s="178"/>
    </row>
    <row r="56" ht="21.0" hidden="1" customHeight="1" outlineLevel="1">
      <c r="A56" s="149"/>
      <c r="B56" s="149"/>
      <c r="C56" s="180"/>
      <c r="D56" s="180"/>
      <c r="E56" s="180"/>
      <c r="F56" s="180"/>
      <c r="G56" s="180"/>
      <c r="H56" s="108"/>
      <c r="I56" s="195"/>
      <c r="J56" s="183"/>
      <c r="K56" s="195"/>
      <c r="L56" s="176"/>
      <c r="M56" s="176"/>
      <c r="N56" s="176"/>
      <c r="O56" s="176"/>
      <c r="P56" s="181"/>
      <c r="Q56" s="176"/>
      <c r="R56" s="177"/>
      <c r="S56" s="177"/>
      <c r="T56" s="176"/>
      <c r="U56" s="181"/>
      <c r="V56" s="176"/>
      <c r="W56" s="177"/>
      <c r="X56" s="177"/>
      <c r="Y56" s="176"/>
      <c r="Z56" s="178"/>
    </row>
    <row r="57" ht="21.0" hidden="1" customHeight="1" outlineLevel="1">
      <c r="A57" s="149"/>
      <c r="B57" s="149"/>
      <c r="C57" s="180"/>
      <c r="D57" s="180"/>
      <c r="E57" s="180"/>
      <c r="F57" s="180"/>
      <c r="G57" s="180"/>
      <c r="H57" s="108"/>
      <c r="I57" s="195"/>
      <c r="J57" s="183"/>
      <c r="K57" s="195"/>
      <c r="L57" s="176"/>
      <c r="M57" s="176"/>
      <c r="N57" s="176"/>
      <c r="O57" s="176"/>
      <c r="P57" s="181"/>
      <c r="Q57" s="176"/>
      <c r="R57" s="177"/>
      <c r="S57" s="177"/>
      <c r="T57" s="176"/>
      <c r="U57" s="181"/>
      <c r="V57" s="176"/>
      <c r="W57" s="177"/>
      <c r="X57" s="177"/>
      <c r="Y57" s="176"/>
      <c r="Z57" s="178"/>
    </row>
    <row r="58" ht="21.0" hidden="1" customHeight="1" outlineLevel="1">
      <c r="A58" s="149"/>
      <c r="B58" s="149"/>
      <c r="C58" s="180"/>
      <c r="D58" s="180"/>
      <c r="E58" s="180"/>
      <c r="F58" s="180"/>
      <c r="G58" s="180"/>
      <c r="H58" s="108"/>
      <c r="I58" s="195"/>
      <c r="J58" s="183"/>
      <c r="K58" s="195"/>
      <c r="L58" s="176"/>
      <c r="M58" s="176"/>
      <c r="N58" s="176"/>
      <c r="O58" s="176"/>
      <c r="P58" s="181"/>
      <c r="Q58" s="176"/>
      <c r="R58" s="177"/>
      <c r="S58" s="177"/>
      <c r="T58" s="176"/>
      <c r="U58" s="181"/>
      <c r="V58" s="176"/>
      <c r="W58" s="177"/>
      <c r="X58" s="177"/>
      <c r="Y58" s="176"/>
      <c r="Z58" s="178"/>
    </row>
    <row r="59" ht="21.0" hidden="1" customHeight="1" outlineLevel="1">
      <c r="A59" s="149"/>
      <c r="B59" s="149"/>
      <c r="C59" s="180"/>
      <c r="D59" s="180"/>
      <c r="E59" s="180"/>
      <c r="F59" s="180"/>
      <c r="G59" s="180"/>
      <c r="H59" s="108"/>
      <c r="I59" s="195"/>
      <c r="J59" s="183"/>
      <c r="K59" s="195"/>
      <c r="L59" s="176"/>
      <c r="M59" s="176"/>
      <c r="N59" s="176"/>
      <c r="O59" s="176"/>
      <c r="P59" s="181"/>
      <c r="Q59" s="176"/>
      <c r="R59" s="177"/>
      <c r="S59" s="177"/>
      <c r="T59" s="176"/>
      <c r="U59" s="181"/>
      <c r="V59" s="176"/>
      <c r="W59" s="177"/>
      <c r="X59" s="177"/>
      <c r="Y59" s="176"/>
      <c r="Z59" s="178"/>
    </row>
    <row r="60" ht="21.0" hidden="1" customHeight="1" outlineLevel="1">
      <c r="A60" s="149"/>
      <c r="B60" s="149"/>
      <c r="C60" s="180"/>
      <c r="D60" s="180"/>
      <c r="E60" s="180"/>
      <c r="F60" s="180"/>
      <c r="G60" s="180"/>
      <c r="H60" s="108"/>
      <c r="I60" s="195"/>
      <c r="J60" s="183"/>
      <c r="K60" s="195"/>
      <c r="L60" s="176"/>
      <c r="M60" s="176"/>
      <c r="N60" s="176"/>
      <c r="O60" s="176"/>
      <c r="P60" s="181"/>
      <c r="Q60" s="176"/>
      <c r="R60" s="177"/>
      <c r="S60" s="177"/>
      <c r="T60" s="176"/>
      <c r="U60" s="181"/>
      <c r="V60" s="176"/>
      <c r="W60" s="177"/>
      <c r="X60" s="177"/>
      <c r="Y60" s="176"/>
      <c r="Z60" s="178"/>
    </row>
    <row r="61" ht="21.0" hidden="1" customHeight="1" outlineLevel="1">
      <c r="A61" s="149"/>
      <c r="B61" s="149"/>
      <c r="C61" s="180"/>
      <c r="D61" s="180"/>
      <c r="E61" s="180"/>
      <c r="F61" s="180"/>
      <c r="G61" s="180"/>
      <c r="H61" s="108"/>
      <c r="I61" s="195"/>
      <c r="J61" s="183"/>
      <c r="K61" s="195"/>
      <c r="L61" s="176"/>
      <c r="M61" s="176"/>
      <c r="N61" s="176"/>
      <c r="O61" s="176"/>
      <c r="P61" s="181"/>
      <c r="Q61" s="176"/>
      <c r="R61" s="177"/>
      <c r="S61" s="177"/>
      <c r="T61" s="176"/>
      <c r="U61" s="181"/>
      <c r="V61" s="176"/>
      <c r="W61" s="177"/>
      <c r="X61" s="177"/>
      <c r="Y61" s="176"/>
      <c r="Z61" s="178"/>
    </row>
    <row r="62" ht="21.0" hidden="1" customHeight="1" outlineLevel="1">
      <c r="A62" s="149"/>
      <c r="B62" s="149"/>
      <c r="C62" s="180"/>
      <c r="D62" s="180"/>
      <c r="E62" s="180"/>
      <c r="F62" s="180"/>
      <c r="G62" s="180"/>
      <c r="H62" s="108"/>
      <c r="I62" s="195"/>
      <c r="J62" s="183"/>
      <c r="K62" s="195"/>
      <c r="L62" s="176"/>
      <c r="M62" s="176"/>
      <c r="N62" s="176"/>
      <c r="O62" s="176"/>
      <c r="P62" s="181"/>
      <c r="Q62" s="176"/>
      <c r="R62" s="177"/>
      <c r="S62" s="177"/>
      <c r="T62" s="176"/>
      <c r="U62" s="181"/>
      <c r="V62" s="176"/>
      <c r="W62" s="177"/>
      <c r="X62" s="177"/>
      <c r="Y62" s="176"/>
      <c r="Z62" s="178"/>
    </row>
    <row r="63" ht="21.0" hidden="1" customHeight="1" outlineLevel="1">
      <c r="A63" s="149"/>
      <c r="B63" s="149"/>
      <c r="C63" s="180"/>
      <c r="D63" s="180"/>
      <c r="E63" s="180"/>
      <c r="F63" s="180"/>
      <c r="G63" s="180"/>
      <c r="H63" s="108"/>
      <c r="I63" s="195"/>
      <c r="J63" s="183"/>
      <c r="K63" s="195"/>
      <c r="L63" s="176"/>
      <c r="M63" s="176"/>
      <c r="N63" s="176"/>
      <c r="O63" s="176"/>
      <c r="P63" s="181"/>
      <c r="Q63" s="176"/>
      <c r="R63" s="177"/>
      <c r="S63" s="177"/>
      <c r="T63" s="176"/>
      <c r="U63" s="181"/>
      <c r="V63" s="176"/>
      <c r="W63" s="177"/>
      <c r="X63" s="177"/>
      <c r="Y63" s="176"/>
      <c r="Z63" s="178"/>
    </row>
    <row r="64" ht="21.0" hidden="1" customHeight="1" outlineLevel="1">
      <c r="A64" s="149"/>
      <c r="B64" s="149"/>
      <c r="C64" s="180"/>
      <c r="D64" s="180"/>
      <c r="E64" s="180"/>
      <c r="F64" s="180"/>
      <c r="G64" s="180"/>
      <c r="H64" s="108"/>
      <c r="I64" s="195"/>
      <c r="J64" s="183"/>
      <c r="K64" s="195"/>
      <c r="L64" s="176"/>
      <c r="M64" s="176"/>
      <c r="N64" s="176"/>
      <c r="O64" s="176"/>
      <c r="P64" s="181"/>
      <c r="Q64" s="176"/>
      <c r="R64" s="177"/>
      <c r="S64" s="177"/>
      <c r="T64" s="176"/>
      <c r="U64" s="181"/>
      <c r="V64" s="176"/>
      <c r="W64" s="177"/>
      <c r="X64" s="177"/>
      <c r="Y64" s="176"/>
      <c r="Z64" s="178"/>
    </row>
    <row r="65" ht="21.0" hidden="1" customHeight="1" outlineLevel="1">
      <c r="A65" s="149"/>
      <c r="B65" s="149"/>
      <c r="C65" s="180"/>
      <c r="D65" s="180"/>
      <c r="E65" s="180"/>
      <c r="F65" s="180"/>
      <c r="G65" s="180"/>
      <c r="H65" s="108"/>
      <c r="I65" s="195"/>
      <c r="J65" s="183"/>
      <c r="K65" s="195"/>
      <c r="L65" s="176"/>
      <c r="M65" s="176"/>
      <c r="N65" s="176"/>
      <c r="O65" s="176"/>
      <c r="P65" s="181"/>
      <c r="Q65" s="176"/>
      <c r="R65" s="177"/>
      <c r="S65" s="177"/>
      <c r="T65" s="176"/>
      <c r="U65" s="181"/>
      <c r="V65" s="176"/>
      <c r="W65" s="177"/>
      <c r="X65" s="177"/>
      <c r="Y65" s="176"/>
      <c r="Z65" s="178"/>
    </row>
    <row r="66" ht="21.0" hidden="1" customHeight="1" outlineLevel="1">
      <c r="A66" s="149"/>
      <c r="B66" s="149"/>
      <c r="C66" s="180"/>
      <c r="D66" s="180"/>
      <c r="E66" s="180"/>
      <c r="F66" s="180"/>
      <c r="G66" s="180"/>
      <c r="H66" s="108"/>
      <c r="I66" s="195"/>
      <c r="J66" s="183"/>
      <c r="K66" s="195"/>
      <c r="L66" s="176"/>
      <c r="M66" s="176"/>
      <c r="N66" s="176"/>
      <c r="O66" s="176"/>
      <c r="P66" s="181"/>
      <c r="Q66" s="176"/>
      <c r="R66" s="177"/>
      <c r="S66" s="177"/>
      <c r="T66" s="176"/>
      <c r="U66" s="181"/>
      <c r="V66" s="176"/>
      <c r="W66" s="177"/>
      <c r="X66" s="177"/>
      <c r="Y66" s="176"/>
      <c r="Z66" s="178"/>
    </row>
    <row r="67" ht="21.0" hidden="1" customHeight="1" outlineLevel="1">
      <c r="A67" s="149"/>
      <c r="B67" s="149"/>
      <c r="C67" s="180"/>
      <c r="D67" s="180"/>
      <c r="E67" s="180"/>
      <c r="F67" s="180"/>
      <c r="G67" s="180"/>
      <c r="H67" s="108"/>
      <c r="I67" s="195"/>
      <c r="J67" s="183"/>
      <c r="K67" s="195"/>
      <c r="L67" s="176"/>
      <c r="M67" s="176"/>
      <c r="N67" s="176"/>
      <c r="O67" s="176"/>
      <c r="P67" s="181"/>
      <c r="Q67" s="176"/>
      <c r="R67" s="177"/>
      <c r="S67" s="177"/>
      <c r="T67" s="176"/>
      <c r="U67" s="181"/>
      <c r="V67" s="176"/>
      <c r="W67" s="177"/>
      <c r="X67" s="177"/>
      <c r="Y67" s="176"/>
      <c r="Z67" s="178"/>
    </row>
    <row r="68" ht="21.0" hidden="1" customHeight="1" outlineLevel="1">
      <c r="A68" s="149"/>
      <c r="B68" s="149"/>
      <c r="C68" s="180"/>
      <c r="D68" s="180"/>
      <c r="E68" s="180"/>
      <c r="F68" s="180"/>
      <c r="G68" s="180"/>
      <c r="H68" s="108"/>
      <c r="I68" s="195"/>
      <c r="J68" s="183"/>
      <c r="K68" s="195"/>
      <c r="L68" s="176"/>
      <c r="M68" s="176"/>
      <c r="N68" s="176"/>
      <c r="O68" s="176"/>
      <c r="P68" s="181"/>
      <c r="Q68" s="176"/>
      <c r="R68" s="177"/>
      <c r="S68" s="177"/>
      <c r="T68" s="176"/>
      <c r="U68" s="181"/>
      <c r="V68" s="176"/>
      <c r="W68" s="177"/>
      <c r="X68" s="177"/>
      <c r="Y68" s="176"/>
      <c r="Z68" s="178"/>
    </row>
    <row r="69" ht="21.0" hidden="1" customHeight="1" outlineLevel="1">
      <c r="A69" s="149"/>
      <c r="B69" s="149"/>
      <c r="C69" s="180"/>
      <c r="D69" s="180"/>
      <c r="E69" s="180"/>
      <c r="F69" s="180"/>
      <c r="G69" s="180"/>
      <c r="H69" s="108"/>
      <c r="I69" s="195"/>
      <c r="J69" s="183"/>
      <c r="K69" s="195"/>
      <c r="L69" s="176"/>
      <c r="M69" s="176"/>
      <c r="N69" s="176"/>
      <c r="O69" s="176"/>
      <c r="P69" s="181"/>
      <c r="Q69" s="176"/>
      <c r="R69" s="177"/>
      <c r="S69" s="177"/>
      <c r="T69" s="176"/>
      <c r="U69" s="181"/>
      <c r="V69" s="176"/>
      <c r="W69" s="177"/>
      <c r="X69" s="177"/>
      <c r="Y69" s="176"/>
      <c r="Z69" s="178"/>
    </row>
    <row r="70" ht="21.0" hidden="1" customHeight="1" outlineLevel="1">
      <c r="A70" s="149"/>
      <c r="B70" s="149"/>
      <c r="C70" s="180"/>
      <c r="D70" s="180"/>
      <c r="E70" s="180"/>
      <c r="F70" s="180"/>
      <c r="G70" s="180"/>
      <c r="H70" s="108"/>
      <c r="I70" s="195"/>
      <c r="J70" s="183"/>
      <c r="K70" s="195"/>
      <c r="L70" s="176"/>
      <c r="M70" s="176"/>
      <c r="N70" s="176"/>
      <c r="O70" s="176"/>
      <c r="P70" s="181"/>
      <c r="Q70" s="176"/>
      <c r="R70" s="177"/>
      <c r="S70" s="177"/>
      <c r="T70" s="176"/>
      <c r="U70" s="181"/>
      <c r="V70" s="176"/>
      <c r="W70" s="177"/>
      <c r="X70" s="177"/>
      <c r="Y70" s="176"/>
      <c r="Z70" s="178"/>
    </row>
    <row r="71" ht="21.0" customHeight="1">
      <c r="A71" s="149"/>
      <c r="B71" s="149"/>
      <c r="C71" s="180"/>
      <c r="D71" s="180"/>
      <c r="E71" s="180"/>
      <c r="F71" s="180"/>
      <c r="G71" s="180"/>
      <c r="H71" s="108"/>
      <c r="I71" s="195"/>
      <c r="J71" s="183"/>
      <c r="K71" s="195"/>
      <c r="L71" s="176"/>
      <c r="M71" s="176"/>
      <c r="N71" s="176"/>
      <c r="O71" s="176"/>
      <c r="P71" s="181"/>
      <c r="Q71" s="176"/>
      <c r="R71" s="177"/>
      <c r="S71" s="177"/>
      <c r="T71" s="176"/>
      <c r="U71" s="181"/>
      <c r="V71" s="176"/>
      <c r="W71" s="177"/>
      <c r="X71" s="177"/>
      <c r="Y71" s="176"/>
      <c r="Z71" s="178"/>
    </row>
  </sheetData>
  <customSheetViews>
    <customSheetView guid="{20FACBF0-436C-4FF5-A3B3-854C0377CB9D}" filter="1" showAutoFilter="1">
      <autoFilter ref="$A$3:$Y$71"/>
    </customSheetView>
    <customSheetView guid="{846DD990-3DCA-4BBE-8A74-941329D9BD5E}" filter="1" showAutoFilter="1">
      <autoFilter ref="$A$3:$Y$71"/>
    </customSheetView>
    <customSheetView guid="{846DD990-3DCA-4BBE-8A74-941329D9BD5E}" filter="1" showAutoFilter="1">
      <autoFilter ref="$A$3:$Y$71">
        <sortState ref="A3:Y71">
          <sortCondition ref="A3:A71"/>
        </sortState>
      </autoFilter>
    </customSheetView>
  </customSheetViews>
  <mergeCells count="5">
    <mergeCell ref="B2:C2"/>
    <mergeCell ref="I2:K2"/>
    <mergeCell ref="M2:O2"/>
    <mergeCell ref="P2:T2"/>
    <mergeCell ref="U2:Y2"/>
  </mergeCells>
  <conditionalFormatting sqref="A1:Z1">
    <cfRule type="containsBlanks" dxfId="0" priority="1">
      <formula>LEN(TRIM(A1))=0</formula>
    </cfRule>
  </conditionalFormatting>
  <conditionalFormatting sqref="A4:A71">
    <cfRule type="expression" dxfId="1" priority="2">
      <formula>NOT(COUNTIF(INDIRECT("Clients!"&amp;"A$4:A"),A4)&gt;0)*NOT(ISBLANK(A4))</formula>
    </cfRule>
  </conditionalFormatting>
  <dataValidations>
    <dataValidation type="list" allowBlank="1" sqref="B4:B71">
      <formula1>"Mr,Ms,Dr,Prof"</formula1>
    </dataValidation>
    <dataValidation type="list" allowBlank="1" showInputMessage="1" showErrorMessage="1" prompt="Click and enter a value from range Clients!A4:A44" sqref="A4:A71">
      <formula1>Clients!$A$4:$A71</formula1>
    </dataValidation>
    <dataValidation type="list" allowBlank="1" showInputMessage="1" showErrorMessage="1" prompt="Click and enter a value from range Constants!D2:D10" sqref="O4:O71">
      <formula1>Constants!$F$2:$F$10</formula1>
    </dataValidation>
    <dataValidation type="list" allowBlank="1" sqref="T4:T71 Y4:Y71">
      <formula1>'Countries, Currencies'!$B$3:$B$251</formula1>
    </dataValidation>
    <dataValidation type="list" allowBlank="1" showInputMessage="1" showErrorMessage="1" prompt="Click and enter a value from range Constants!H2:H10" sqref="M4:M71">
      <formula1>Constants!$G$2:$G$10</formula1>
    </dataValidation>
  </dataValidations>
  <printOptions gridLines="1" horizontalCentered="1"/>
  <pageMargins bottom="0.75" footer="0.0" header="0.0" left="0.7" right="0.7" top="0.75"/>
  <pageSetup fitToHeight="0" paperSize="9" cellComments="atEnd" orientation="portrait" pageOrder="overThenDown"/>
  <drawing r:id="rId2"/>
  <legacyDrawing r:id="rId3"/>
</worksheet>
</file>